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3"/>
  </bookViews>
  <sheets>
    <sheet name="Доходы" sheetId="1" r:id="rId1"/>
    <sheet name="Расходы(2)" sheetId="2" r:id="rId2"/>
    <sheet name="Расходы" sheetId="3" r:id="rId3"/>
    <sheet name="Источники" sheetId="4" r:id="rId4"/>
    <sheet name="ExportParams" sheetId="5" state="hidden" r:id="rId5"/>
  </sheets>
  <definedNames>
    <definedName name="APPT" localSheetId="0">'Доходы'!$A$24</definedName>
    <definedName name="APPT" localSheetId="3">'Источники'!$A$25</definedName>
    <definedName name="APPT" localSheetId="2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3">'Источники'!#REF!</definedName>
    <definedName name="FIO" localSheetId="2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3">'Источники'!$A$12</definedName>
    <definedName name="RBEGIN_1" localSheetId="2">'Расходы'!$A$13</definedName>
    <definedName name="REG_DATE" localSheetId="0">'Доходы'!$H$4</definedName>
    <definedName name="REG_DATE">#REF!</definedName>
    <definedName name="REND_1" localSheetId="0">'Доходы'!$A$99</definedName>
    <definedName name="REND_1" localSheetId="3">'Источники'!$A$22</definedName>
    <definedName name="REND_1" localSheetId="2">'Расходы'!$A$232</definedName>
    <definedName name="S_520" localSheetId="3">'Источники'!$A$14</definedName>
    <definedName name="S_620" localSheetId="3">'Источники'!$A$15</definedName>
    <definedName name="S_700" localSheetId="3">'Источники'!$A$16</definedName>
    <definedName name="S_700A" localSheetId="3">'Источники'!$A$17</definedName>
    <definedName name="S_700B" localSheetId="3">'Источники'!$A$18</definedName>
    <definedName name="SIGN" localSheetId="0">'Доходы'!$A$23:$D$25</definedName>
    <definedName name="SIGN" localSheetId="3">'Источники'!$A$25:$D$26</definedName>
    <definedName name="SIGN" localSheetId="2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Area" localSheetId="0">'Доходы'!$A$1:$F$100</definedName>
  </definedNames>
  <calcPr fullCalcOnLoad="1" refMode="R1C1"/>
</workbook>
</file>

<file path=xl/sharedStrings.xml><?xml version="1.0" encoding="utf-8"?>
<sst xmlns="http://schemas.openxmlformats.org/spreadsheetml/2006/main" count="2101" uniqueCount="672">
  <si>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</si>
  <si>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</si>
  <si>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</si>
  <si>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</si>
  <si>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</si>
  <si>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</si>
  <si>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</si>
  <si>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</si>
  <si>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</si>
  <si>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</si>
  <si>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</si>
  <si>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</si>
  <si>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</si>
  <si>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</si>
  <si>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</si>
  <si>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</si>
  <si>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</si>
  <si>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</si>
  <si>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</si>
  <si>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</si>
  <si>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</si>
  <si>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</si>
  <si>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</si>
  <si>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</si>
  <si>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</si>
  <si>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</si>
  <si>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</si>
  <si>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</si>
  <si>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</si>
  <si>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</si>
  <si>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</si>
  <si>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</si>
  <si>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</si>
  <si>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Комитет финансов и экономики администрации муниципального образования Сертолово Ленинградской области</t>
  </si>
  <si>
    <t>Сертоловское городское поселение</t>
  </si>
  <si>
    <t>Единица измерения: руб.</t>
  </si>
  <si>
    <t>002</t>
  </si>
  <si>
    <t>41612102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</si>
  <si>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</si>
  <si>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</si>
  <si>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</si>
  <si>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</si>
  <si>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</si>
  <si>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</si>
  <si>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</si>
  <si>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</si>
  <si>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</si>
  <si>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</si>
  <si>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</si>
  <si>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</si>
  <si>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</si>
  <si>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</si>
  <si>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</si>
  <si>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</si>
  <si>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</si>
  <si>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</si>
  <si>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</si>
  <si>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</si>
  <si>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</si>
  <si>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</si>
  <si>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</si>
  <si>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</si>
  <si>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</si>
  <si>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</si>
  <si>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</si>
  <si>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</si>
  <si>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</si>
  <si>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</si>
  <si>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</si>
  <si>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</si>
  <si>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</si>
  <si>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</si>
  <si>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</si>
  <si>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</si>
  <si>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</si>
  <si>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</si>
  <si>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</si>
  <si>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</si>
  <si>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</si>
  <si>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</si>
  <si>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</si>
  <si>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</si>
  <si>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</si>
  <si>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</si>
  <si>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</si>
  <si>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</si>
  <si>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</si>
  <si>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</si>
  <si>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</si>
  <si>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</si>
  <si>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</si>
  <si>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</si>
  <si>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</si>
  <si>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</si>
  <si>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</si>
  <si>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</si>
  <si>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</si>
  <si>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</si>
  <si>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</si>
  <si>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</si>
  <si>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</si>
  <si>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</si>
  <si>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</si>
  <si>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</si>
  <si>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</si>
  <si>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</si>
  <si>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</si>
  <si>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</si>
  <si>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</si>
  <si>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</si>
  <si>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</si>
  <si>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003 11105025130000120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</si>
  <si>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</si>
  <si>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</si>
  <si>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</si>
  <si>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003 11105035130000120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</si>
  <si>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</si>
  <si>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</si>
  <si>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</si>
  <si>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</si>
  <si>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</si>
  <si>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003 11109045130000120</t>
  </si>
  <si>
    <t>ДОХОДЫ ОТ ОКАЗАНИЯ ПЛАТНЫХ УСЛУГ (РАБОТ) И КОМПЕНСАЦИИ ЗАТРАТ ГОСУДАРСТВА</t>
  </si>
  <si>
    <t>003 11300000000000000</t>
  </si>
  <si>
    <t>Доходы от компенсации затрат государства</t>
  </si>
  <si>
    <t>003 11302000000000130</t>
  </si>
  <si>
    <t>Прочие доходы от компенсации затрат государства</t>
  </si>
  <si>
    <t>003 11302990000000130</t>
  </si>
  <si>
    <t>Прочие доходы от компенсации затрат бюджетов городских поселений</t>
  </si>
  <si>
    <t>003 11302995130000130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</si>
  <si>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</si>
  <si>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</si>
  <si>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</si>
  <si>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</si>
  <si>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</si>
  <si>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003 11402050130000410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</si>
  <si>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</si>
  <si>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003 11402053130000410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</si>
  <si>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</si>
  <si>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</si>
  <si>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</si>
  <si>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</si>
  <si>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</si>
  <si>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</si>
  <si>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</si>
  <si>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003 11406013130000430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</si>
  <si>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</si>
  <si>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003 11406020000000430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</si>
  <si>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</si>
  <si>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003 11406025130000430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</si>
  <si>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</si>
  <si>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</si>
  <si>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</si>
  <si>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</si>
  <si>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</si>
  <si>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</si>
  <si>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ПРОЧИЕ НЕНАЛОГОВЫЕ ДОХОДЫ</t>
  </si>
  <si>
    <t>000 11700000000000000</t>
  </si>
  <si>
    <t>Невыясненные поступления</t>
  </si>
  <si>
    <t>003 11701000000000180</t>
  </si>
  <si>
    <t>Невыясненные поступления, зачисляемые в бюджеты городских поселений</t>
  </si>
  <si>
    <t>003 11701050130000180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</si>
  <si>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</si>
  <si>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</si>
  <si>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</si>
  <si>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003 11705050130000180</t>
  </si>
  <si>
    <t>Прочие неналоговые доходы бюджетов городских поселений (поступления по договорам безвозмездного пожертвования)</t>
  </si>
  <si>
    <t>002 11705050130200180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</si>
  <si>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</si>
  <si>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</si>
  <si>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</si>
  <si>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</si>
  <si>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</si>
  <si>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002 20201000000000151</t>
  </si>
  <si>
    <t>Дотации на выравнивание бюджетной обеспеченности</t>
  </si>
  <si>
    <t>002 20201001000000151</t>
  </si>
  <si>
    <t>Дотации бюджетам городских поселений на выравнивание бюджетной обеспеченности</t>
  </si>
  <si>
    <t>002 20201001130000151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</si>
  <si>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</si>
  <si>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</si>
  <si>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</si>
  <si>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</si>
  <si>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</si>
  <si>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001 20202216130000151</t>
  </si>
  <si>
    <t>Субвенции бюджетам субъектов Российской Федерации и муниципальных образований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</si>
  <si>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</si>
  <si>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</si>
  <si>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</si>
  <si>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</si>
  <si>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001 20203015130000151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</si>
  <si>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</si>
  <si>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</si>
  <si>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городских поселений на выполнение передаваемых полномочий субъектов Российской Федерации</t>
  </si>
  <si>
    <t>001 20203024130000151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</si>
  <si>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</si>
  <si>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</si>
  <si>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</si>
  <si>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</si>
  <si>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</si>
  <si>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</si>
  <si>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</si>
  <si>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</si>
  <si>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</si>
  <si>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</si>
  <si>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</si>
  <si>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</si>
  <si>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</si>
  <si>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</si>
  <si>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</si>
  <si>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Иные выплаты персоналу казенных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</si>
  <si>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</si>
  <si>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</si>
  <si>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</si>
  <si>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</si>
  <si>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</si>
  <si>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</si>
  <si>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</si>
  <si>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</si>
  <si>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</si>
  <si>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</si>
  <si>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</si>
  <si>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</si>
  <si>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</si>
  <si>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</si>
  <si>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</si>
  <si>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</si>
  <si>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</si>
  <si>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</si>
  <si>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</si>
  <si>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</si>
  <si>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</si>
  <si>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</si>
  <si>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</si>
  <si>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</si>
  <si>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</si>
  <si>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автономным учреждениям</t>
  </si>
  <si>
    <t xml:space="preserve">000 0100 0000000000 620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</si>
  <si>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</si>
  <si>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000 0100 0000000000 621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</si>
  <si>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</si>
  <si>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</si>
  <si>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</si>
  <si>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</si>
  <si>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</si>
  <si>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</si>
  <si>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</si>
  <si>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</si>
  <si>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</si>
  <si>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</si>
  <si>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</si>
  <si>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</si>
  <si>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</si>
  <si>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</si>
  <si>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</si>
  <si>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</si>
  <si>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</si>
  <si>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</si>
  <si>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</si>
  <si>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</si>
  <si>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</si>
  <si>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</si>
  <si>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</si>
  <si>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</si>
  <si>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</si>
  <si>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</si>
  <si>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</si>
  <si>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</si>
  <si>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</si>
  <si>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</si>
  <si>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</si>
  <si>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</si>
  <si>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</si>
  <si>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</si>
  <si>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</si>
  <si>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</si>
  <si>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</si>
  <si>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</si>
  <si>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</si>
  <si>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</si>
  <si>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</si>
  <si>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</si>
  <si>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</si>
  <si>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</si>
  <si>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</si>
  <si>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</si>
  <si>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</si>
  <si>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</si>
  <si>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</si>
  <si>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</si>
  <si>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</si>
  <si>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</si>
  <si>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</si>
  <si>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</si>
  <si>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</si>
  <si>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</si>
  <si>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</si>
  <si>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</si>
  <si>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</si>
  <si>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</si>
  <si>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</si>
  <si>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</si>
  <si>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</si>
  <si>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</si>
  <si>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</si>
  <si>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</si>
  <si>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</si>
  <si>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</si>
  <si>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</si>
  <si>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</si>
  <si>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</si>
  <si>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</si>
  <si>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</si>
  <si>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</si>
  <si>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</si>
  <si>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</si>
  <si>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</si>
  <si>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</si>
  <si>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</si>
  <si>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</si>
  <si>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</si>
  <si>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000 0113 0000000000 600 </t>
  </si>
  <si>
    <t xml:space="preserve">000 0113 0000000000 620 </t>
  </si>
  <si>
    <t xml:space="preserve">000 0113 0000000000 621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</si>
  <si>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</si>
  <si>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</si>
  <si>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</si>
  <si>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</si>
  <si>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</si>
  <si>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</si>
  <si>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</si>
  <si>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</si>
  <si>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</si>
  <si>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</si>
  <si>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</si>
  <si>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</si>
  <si>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</si>
  <si>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</si>
  <si>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</si>
  <si>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</si>
  <si>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</si>
  <si>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</si>
  <si>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</si>
  <si>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</si>
  <si>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</si>
  <si>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</si>
  <si>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</si>
  <si>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</si>
  <si>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</si>
  <si>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</si>
  <si>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</si>
  <si>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</si>
  <si>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</si>
  <si>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</si>
  <si>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</si>
  <si>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</si>
  <si>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</si>
  <si>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000 0400 0000000000 600 </t>
  </si>
  <si>
    <t xml:space="preserve">000 0400 0000000000 620 </t>
  </si>
  <si>
    <t xml:space="preserve">000 0400 0000000000 621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</si>
  <si>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</si>
  <si>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</si>
  <si>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</si>
  <si>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</si>
  <si>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</si>
  <si>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</si>
  <si>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</si>
  <si>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</si>
  <si>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</si>
  <si>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</si>
  <si>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</si>
  <si>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000 0412 0000000000 620 </t>
  </si>
  <si>
    <t xml:space="preserve">000 0412 0000000000 621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</si>
  <si>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</si>
  <si>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</si>
  <si>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</si>
  <si>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</si>
  <si>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</si>
  <si>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</si>
  <si>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</si>
  <si>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</si>
  <si>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</si>
  <si>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</si>
  <si>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</si>
  <si>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</si>
  <si>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</si>
  <si>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</si>
  <si>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</si>
  <si>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</si>
  <si>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</si>
  <si>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</si>
  <si>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</si>
  <si>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</si>
  <si>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</si>
  <si>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</si>
  <si>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</si>
  <si>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</si>
  <si>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</si>
  <si>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</si>
  <si>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</si>
  <si>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</si>
  <si>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</si>
  <si>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</si>
  <si>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</si>
  <si>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</si>
  <si>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</si>
  <si>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</si>
  <si>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</si>
  <si>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</si>
  <si>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</si>
  <si>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</si>
  <si>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</si>
  <si>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</si>
  <si>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</si>
  <si>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>Социальное обеспечение и иные выплаты населению</t>
  </si>
  <si>
    <t xml:space="preserve">000 0700 0000000000 300 </t>
  </si>
  <si>
    <t>Публичные нормативные выплаты гражданам несоциального характера</t>
  </si>
  <si>
    <t xml:space="preserve">000 0700 0000000000 330 </t>
  </si>
  <si>
    <t xml:space="preserve">000 0700 0000000000 600 </t>
  </si>
  <si>
    <t xml:space="preserve">000 0700 0000000000 620 </t>
  </si>
  <si>
    <t xml:space="preserve">000 0700 0000000000 621 </t>
  </si>
  <si>
    <t>Молодежная политика и оздоровление детей</t>
  </si>
  <si>
    <t xml:space="preserve">000 0707 0000000000 000 </t>
  </si>
  <si>
    <t xml:space="preserve">000 0707 0000000000 300 </t>
  </si>
  <si>
    <t xml:space="preserve">000 0707 0000000000 330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</si>
  <si>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</si>
  <si>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</si>
  <si>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</si>
  <si>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</si>
  <si>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</si>
  <si>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</si>
  <si>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</si>
  <si>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</si>
  <si>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</si>
  <si>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</si>
  <si>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</si>
  <si>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</si>
  <si>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</si>
  <si>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</si>
  <si>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Другие вопросы в области культуры, кинематографии</t>
  </si>
  <si>
    <t xml:space="preserve">000 0804 0000000000 000 </t>
  </si>
  <si>
    <t xml:space="preserve">000 0804 0000000000 600 </t>
  </si>
  <si>
    <t xml:space="preserve">000 0804 0000000000 620 </t>
  </si>
  <si>
    <t xml:space="preserve">000 0804 0000000000 621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</si>
  <si>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</si>
  <si>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</si>
  <si>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</si>
  <si>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</si>
  <si>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</si>
  <si>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</si>
  <si>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</si>
  <si>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</si>
  <si>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</si>
  <si>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</si>
  <si>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</si>
  <si>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</si>
  <si>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</si>
  <si>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</si>
  <si>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</si>
  <si>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</si>
  <si>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</si>
  <si>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</si>
  <si>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</si>
  <si>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</si>
  <si>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</si>
  <si>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</si>
  <si>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000 1100 0000000000 620 </t>
  </si>
  <si>
    <t xml:space="preserve">000 1100 0000000000 621 </t>
  </si>
  <si>
    <t>Массовый спорт</t>
  </si>
  <si>
    <t xml:space="preserve">000 1102 0000000000 000 </t>
  </si>
  <si>
    <t xml:space="preserve">000 1102 0000000000 600 </t>
  </si>
  <si>
    <t xml:space="preserve">000 1102 0000000000 620 </t>
  </si>
  <si>
    <t xml:space="preserve">000 1102 0000000000 621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</si>
  <si>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</si>
  <si>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</si>
  <si>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</si>
  <si>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000 1200 0000000000 620 </t>
  </si>
  <si>
    <t xml:space="preserve">000 1200 0000000000 621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</si>
  <si>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</si>
  <si>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</si>
  <si>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</si>
  <si>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000 1202 0000000000 620 </t>
  </si>
  <si>
    <t xml:space="preserve">000 1202 0000000000 621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</si>
  <si>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</si>
  <si>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</si>
  <si>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</si>
  <si>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</si>
  <si>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</si>
  <si>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</si>
  <si>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</si>
  <si>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</si>
  <si>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</si>
  <si>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</si>
  <si>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</si>
  <si>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</si>
  <si>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</si>
  <si>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</si>
  <si>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</si>
  <si>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</si>
  <si>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</si>
  <si>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</si>
  <si>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</si>
  <si>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</si>
  <si>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</si>
  <si>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</si>
  <si>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</si>
  <si>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</si>
  <si>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</si>
  <si>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</si>
  <si>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</si>
  <si>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</si>
  <si>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</si>
  <si>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</si>
  <si>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04172</t>
  </si>
  <si>
    <t>EXPORT_VB_CODE</t>
  </si>
  <si>
    <t>3</t>
  </si>
  <si>
    <t>Заработная плата</t>
  </si>
  <si>
    <t>0104</t>
  </si>
  <si>
    <t>27300</t>
  </si>
  <si>
    <t>00000</t>
  </si>
  <si>
    <t>121</t>
  </si>
  <si>
    <t>211</t>
  </si>
  <si>
    <t>Начисления на выплаты по оплате труда</t>
  </si>
  <si>
    <t>129</t>
  </si>
  <si>
    <t>213</t>
  </si>
  <si>
    <t>27500</t>
  </si>
  <si>
    <t>Прочие выплаты</t>
  </si>
  <si>
    <t>122</t>
  </si>
  <si>
    <t>212</t>
  </si>
  <si>
    <t>Транспортные услуги</t>
  </si>
  <si>
    <t>222</t>
  </si>
  <si>
    <t>Прочие работы, услуги</t>
  </si>
  <si>
    <t>226</t>
  </si>
  <si>
    <t>Услуги связи</t>
  </si>
  <si>
    <t>244</t>
  </si>
  <si>
    <t>221</t>
  </si>
  <si>
    <t>Коммунальные услуги</t>
  </si>
  <si>
    <t>223</t>
  </si>
  <si>
    <t>Работы, услуги по 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</si>
  <si>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</si>
  <si>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</si>
  <si>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</si>
  <si>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</si>
  <si>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</si>
  <si>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Прочие расходы</t>
  </si>
  <si>
    <t>853</t>
  </si>
  <si>
    <t>290</t>
  </si>
  <si>
    <t>71330</t>
  </si>
  <si>
    <t>71340</t>
  </si>
  <si>
    <t>0111</t>
  </si>
  <si>
    <t>29900</t>
  </si>
  <si>
    <t>99050</t>
  </si>
  <si>
    <t>870</t>
  </si>
  <si>
    <t>0113</t>
  </si>
  <si>
    <t>10000</t>
  </si>
  <si>
    <t>20010</t>
  </si>
  <si>
    <t>Безвозмездные перечисления государственным и муниципальным организациям</t>
  </si>
  <si>
    <t>621</t>
  </si>
  <si>
    <t>241</t>
  </si>
  <si>
    <t>20000</t>
  </si>
  <si>
    <t>2А010</t>
  </si>
  <si>
    <t>21000</t>
  </si>
  <si>
    <t>2Б020</t>
  </si>
  <si>
    <t>28200</t>
  </si>
  <si>
    <t>10230</t>
  </si>
  <si>
    <t>111</t>
  </si>
  <si>
    <t>112</t>
  </si>
  <si>
    <t>119</t>
  </si>
  <si>
    <t>Арендная плата за пользование имуществом</t>
  </si>
  <si>
    <t>224</t>
  </si>
  <si>
    <t>852</t>
  </si>
  <si>
    <t>09030</t>
  </si>
  <si>
    <t>09040</t>
  </si>
  <si>
    <t>831</t>
  </si>
  <si>
    <t>09090</t>
  </si>
  <si>
    <t>09999</t>
  </si>
  <si>
    <t>0203</t>
  </si>
  <si>
    <t>51180</t>
  </si>
  <si>
    <t>0309</t>
  </si>
  <si>
    <t>2А020</t>
  </si>
  <si>
    <t>29140</t>
  </si>
  <si>
    <t>99060</t>
  </si>
  <si>
    <t>0409</t>
  </si>
  <si>
    <t>15000</t>
  </si>
  <si>
    <t>25030</t>
  </si>
  <si>
    <t>25040</t>
  </si>
  <si>
    <t>25090</t>
  </si>
  <si>
    <t>25100</t>
  </si>
  <si>
    <t>0412</t>
  </si>
  <si>
    <t>16000</t>
  </si>
  <si>
    <t>26020</t>
  </si>
  <si>
    <t>Безвозмездные перечисления организациям, за исключением государственных и муниципальных организаций</t>
  </si>
  <si>
    <t>0501</t>
  </si>
  <si>
    <t>14000</t>
  </si>
  <si>
    <t>24010</t>
  </si>
  <si>
    <t>810</t>
  </si>
  <si>
    <t>242</t>
  </si>
  <si>
    <t>29160</t>
  </si>
  <si>
    <t>243</t>
  </si>
  <si>
    <t>29170</t>
  </si>
  <si>
    <t>0502</t>
  </si>
  <si>
    <t>13000</t>
  </si>
  <si>
    <t>43020</t>
  </si>
  <si>
    <t>414</t>
  </si>
  <si>
    <t>29180</t>
  </si>
  <si>
    <t>0503</t>
  </si>
  <si>
    <t>43050</t>
  </si>
  <si>
    <t>25010</t>
  </si>
  <si>
    <t>25020</t>
  </si>
  <si>
    <t>25050</t>
  </si>
  <si>
    <t>25060</t>
  </si>
  <si>
    <t>25070</t>
  </si>
  <si>
    <t>25080</t>
  </si>
  <si>
    <t>25130</t>
  </si>
  <si>
    <t>0707</t>
  </si>
  <si>
    <t>17000</t>
  </si>
  <si>
    <t>27010</t>
  </si>
  <si>
    <t>87020</t>
  </si>
  <si>
    <t>330</t>
  </si>
  <si>
    <t>Перечисления другим бюджетам бюджетной системы Российской Федерации</t>
  </si>
  <si>
    <t>0801</t>
  </si>
  <si>
    <t>69110</t>
  </si>
  <si>
    <t>540</t>
  </si>
  <si>
    <t>251</t>
  </si>
  <si>
    <t>0804</t>
  </si>
  <si>
    <t>18000</t>
  </si>
  <si>
    <t>28010</t>
  </si>
  <si>
    <t>Пенсии, пособия, выплачиваемые организациями сектора государственного управления</t>
  </si>
  <si>
    <t>1001</t>
  </si>
  <si>
    <t>89120</t>
  </si>
  <si>
    <t>312</t>
  </si>
  <si>
    <t>263</t>
  </si>
  <si>
    <t>Пособия по социальной помощи населению</t>
  </si>
  <si>
    <t>1003</t>
  </si>
  <si>
    <t>89130</t>
  </si>
  <si>
    <t>313</t>
  </si>
  <si>
    <t>262</t>
  </si>
  <si>
    <t>1102</t>
  </si>
  <si>
    <t>19000</t>
  </si>
  <si>
    <t>29010</t>
  </si>
  <si>
    <t>1202</t>
  </si>
  <si>
    <t>2Б010</t>
  </si>
  <si>
    <t>Код
стро-
ки</t>
  </si>
  <si>
    <t>Код расхода
по бюджетной классификации</t>
  </si>
  <si>
    <t>Расходы бюджета — всего</t>
  </si>
  <si>
    <t>×</t>
  </si>
  <si>
    <t>0102</t>
  </si>
  <si>
    <t>27100</t>
  </si>
  <si>
    <t>Начисления на выплаты по оплате труда</t>
  </si>
  <si>
    <t>0103</t>
  </si>
  <si>
    <t>27200</t>
  </si>
  <si>
    <t>27400</t>
  </si>
  <si>
    <t>Арендная плата за пользование имуществом</t>
  </si>
  <si>
    <t>Работы, услуги по содержанию имущества</t>
  </si>
  <si>
    <t>27600</t>
  </si>
  <si>
    <t>123</t>
  </si>
  <si>
    <t>69190</t>
  </si>
  <si>
    <t>09070</t>
  </si>
  <si>
    <t>09080</t>
  </si>
  <si>
    <t>11000</t>
  </si>
  <si>
    <t>21020</t>
  </si>
  <si>
    <t>0106</t>
  </si>
  <si>
    <t>000</t>
  </si>
  <si>
    <t>х</t>
  </si>
  <si>
    <t>Руководитель</t>
  </si>
  <si>
    <t>И.В.Карачёва</t>
  </si>
  <si>
    <t>Руководитель финансово-
экономической службы</t>
  </si>
  <si>
    <t>Е.М Матюшева</t>
  </si>
  <si>
    <t>Главный бухгалтер</t>
  </si>
  <si>
    <t>Л.В.Касько</t>
  </si>
  <si>
    <t>04 февраля  2016 г.</t>
  </si>
  <si>
    <t>46245072</t>
  </si>
  <si>
    <r>
      <t xml:space="preserve">Периодичность: </t>
    </r>
    <r>
      <rPr>
        <u val="single"/>
        <sz val="8"/>
        <rFont val="Arial Cyr"/>
        <family val="0"/>
      </rPr>
      <t>месячная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</si>
</sst>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0"/>
    </font>
    <font>
      <sz val="8"/>
      <name val="Arial"/>
      <family val="0"/>
    </font>
    <font>
      <sz val="11"/>
      <name val="Arial Cyr"/>
      <family val="0"/>
    </font>
    <font>
      <b/>
      <sz val="12"/>
      <name val="Arial Cyr"/>
      <family val="2"/>
    </font>
    <font>
      <u val="single"/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hair"/>
      <right style="hair"/>
      <top style="thin"/>
      <bottom style="medium"/>
    </border>
    <border>
      <left/>
      <right/>
      <top style="thin"/>
      <bottom style="medium"/>
    </border>
    <border>
      <left/>
      <right>
        <color indexed="63"/>
      </right>
      <top style="thin"/>
      <bottom style="medium"/>
    </border>
    <border>
      <left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9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left"/>
    </xf>
    <xf numFmtId="4" fontId="4" fillId="0" borderId="32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49" fontId="4" fillId="0" borderId="34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center" wrapText="1"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3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2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49" fontId="8" fillId="0" borderId="40" xfId="0" applyNumberFormat="1" applyFont="1" applyBorder="1" applyAlignment="1">
      <alignment horizontal="left" wrapText="1"/>
    </xf>
    <xf numFmtId="49" fontId="8" fillId="0" borderId="41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43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9" fontId="8" fillId="0" borderId="44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49" fontId="8" fillId="0" borderId="42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1" fontId="0" fillId="0" borderId="25" xfId="0" applyNumberFormat="1" applyFont="1" applyAlignment="1">
      <alignment horizontal="center" vertical="top"/>
    </xf>
    <xf numFmtId="1" fontId="0" fillId="0" borderId="13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 wrapText="1"/>
    </xf>
    <xf numFmtId="0" fontId="4" fillId="0" borderId="27" xfId="0" applyNumberFormat="1" applyFont="1" applyAlignment="1">
      <alignment horizontal="left" vertical="top" wrapText="1" indent="2"/>
    </xf>
    <xf numFmtId="0" fontId="4" fillId="0" borderId="46" xfId="0" applyNumberFormat="1" applyFont="1" applyBorder="1" applyAlignment="1">
      <alignment horizontal="centerContinuous" vertical="top"/>
    </xf>
    <xf numFmtId="0" fontId="4" fillId="0" borderId="25" xfId="0" applyNumberFormat="1" applyFont="1" applyBorder="1" applyAlignment="1">
      <alignment horizontal="center" vertical="top"/>
    </xf>
    <xf numFmtId="4" fontId="4" fillId="0" borderId="25" xfId="0" applyNumberFormat="1" applyFont="1" applyBorder="1" applyAlignment="1">
      <alignment horizontal="right" vertical="top"/>
    </xf>
    <xf numFmtId="4" fontId="4" fillId="0" borderId="25" xfId="0" applyNumberFormat="1" applyFont="1" applyBorder="1" applyAlignment="1">
      <alignment vertical="center"/>
    </xf>
    <xf numFmtId="4" fontId="4" fillId="0" borderId="25" xfId="0" applyNumberFormat="1" applyFont="1" applyFill="1" applyBorder="1" applyAlignment="1">
      <alignment horizontal="right" vertical="top"/>
    </xf>
    <xf numFmtId="0" fontId="4" fillId="0" borderId="14" xfId="0" applyNumberFormat="1" applyFont="1" applyBorder="1" applyAlignment="1">
      <alignment horizontal="left" vertical="top"/>
    </xf>
    <xf numFmtId="49" fontId="4" fillId="0" borderId="47" xfId="0" applyNumberFormat="1" applyFont="1" applyFill="1" applyBorder="1" applyAlignment="1">
      <alignment horizontal="center" vertical="top"/>
    </xf>
    <xf numFmtId="0" fontId="4" fillId="0" borderId="48" xfId="0" applyNumberFormat="1" applyFont="1" applyBorder="1" applyAlignment="1">
      <alignment horizontal="center" vertical="top"/>
    </xf>
    <xf numFmtId="0" fontId="4" fillId="0" borderId="49" xfId="0" applyNumberFormat="1" applyFont="1" applyBorder="1" applyAlignment="1">
      <alignment horizontal="centerContinuous" vertical="top"/>
    </xf>
    <xf numFmtId="0" fontId="4" fillId="0" borderId="13" xfId="0" applyNumberFormat="1" applyFont="1" applyBorder="1" applyAlignment="1">
      <alignment horizontal="center" vertical="top"/>
    </xf>
    <xf numFmtId="4" fontId="4" fillId="0" borderId="13" xfId="0" applyNumberFormat="1" applyFont="1" applyBorder="1" applyAlignment="1">
      <alignment horizontal="right" vertical="top"/>
    </xf>
    <xf numFmtId="0" fontId="0" fillId="0" borderId="42" xfId="0" applyNumberFormat="1" applyFont="1" applyBorder="1" applyAlignment="1">
      <alignment horizontal="left" vertical="top"/>
    </xf>
    <xf numFmtId="4" fontId="0" fillId="0" borderId="42" xfId="0" applyNumberFormat="1" applyFont="1" applyBorder="1" applyAlignment="1">
      <alignment horizontal="left" vertical="top"/>
    </xf>
    <xf numFmtId="4" fontId="4" fillId="0" borderId="42" xfId="0" applyNumberFormat="1" applyFont="1" applyBorder="1" applyAlignment="1">
      <alignment vertical="center"/>
    </xf>
    <xf numFmtId="1" fontId="0" fillId="0" borderId="34" xfId="0" applyNumberFormat="1" applyFont="1" applyBorder="1" applyAlignment="1">
      <alignment horizontal="center" vertical="top"/>
    </xf>
    <xf numFmtId="0" fontId="0" fillId="0" borderId="45" xfId="0" applyNumberFormat="1" applyFont="1" applyBorder="1" applyAlignment="1">
      <alignment horizontal="center" vertical="top"/>
    </xf>
    <xf numFmtId="0" fontId="0" fillId="0" borderId="50" xfId="0" applyNumberFormat="1" applyFont="1" applyBorder="1" applyAlignment="1">
      <alignment horizontal="left" vertical="top"/>
    </xf>
    <xf numFmtId="49" fontId="4" fillId="0" borderId="22" xfId="0" applyNumberFormat="1" applyFont="1" applyBorder="1" applyAlignment="1">
      <alignment vertical="center" wrapText="1"/>
    </xf>
    <xf numFmtId="0" fontId="4" fillId="0" borderId="24" xfId="0" applyNumberFormat="1" applyFont="1" applyFill="1" applyBorder="1" applyAlignment="1">
      <alignment horizontal="left" vertical="top"/>
    </xf>
    <xf numFmtId="49" fontId="4" fillId="0" borderId="51" xfId="0" applyNumberFormat="1" applyFont="1" applyFill="1" applyBorder="1" applyAlignment="1">
      <alignment horizontal="center" vertical="top"/>
    </xf>
    <xf numFmtId="0" fontId="4" fillId="0" borderId="51" xfId="0" applyNumberFormat="1" applyFont="1" applyFill="1" applyBorder="1" applyAlignment="1">
      <alignment horizontal="center" vertical="top"/>
    </xf>
    <xf numFmtId="0" fontId="4" fillId="0" borderId="52" xfId="0" applyNumberFormat="1" applyFont="1" applyFill="1" applyBorder="1" applyAlignment="1">
      <alignment horizontal="center" vertical="top"/>
    </xf>
    <xf numFmtId="4" fontId="4" fillId="0" borderId="27" xfId="0" applyNumberFormat="1" applyFont="1" applyBorder="1" applyAlignment="1">
      <alignment vertical="center" wrapText="1"/>
    </xf>
    <xf numFmtId="0" fontId="4" fillId="0" borderId="24" xfId="0" applyNumberFormat="1" applyFont="1" applyBorder="1" applyAlignment="1">
      <alignment horizontal="left" vertical="top"/>
    </xf>
    <xf numFmtId="0" fontId="4" fillId="0" borderId="53" xfId="0" applyNumberFormat="1" applyFont="1" applyBorder="1" applyAlignment="1">
      <alignment horizontal="center" vertical="top"/>
    </xf>
    <xf numFmtId="49" fontId="4" fillId="0" borderId="53" xfId="0" applyNumberFormat="1" applyFont="1" applyBorder="1" applyAlignment="1">
      <alignment horizontal="center" vertical="top"/>
    </xf>
    <xf numFmtId="0" fontId="4" fillId="0" borderId="53" xfId="0" applyNumberFormat="1" applyFont="1" applyBorder="1" applyAlignment="1">
      <alignment horizontal="centerContinuous" vertical="top"/>
    </xf>
    <xf numFmtId="0" fontId="4" fillId="0" borderId="54" xfId="0" applyNumberFormat="1" applyFont="1" applyBorder="1" applyAlignment="1">
      <alignment horizontal="center" vertical="top"/>
    </xf>
    <xf numFmtId="4" fontId="4" fillId="0" borderId="15" xfId="0" applyNumberFormat="1" applyFont="1" applyBorder="1" applyAlignment="1">
      <alignment vertical="center" wrapText="1"/>
    </xf>
    <xf numFmtId="4" fontId="1" fillId="0" borderId="55" xfId="0" applyNumberFormat="1" applyFont="1" applyBorder="1" applyAlignment="1">
      <alignment horizontal="right" vertical="top"/>
    </xf>
    <xf numFmtId="4" fontId="1" fillId="0" borderId="35" xfId="0" applyNumberFormat="1" applyFont="1" applyBorder="1" applyAlignment="1">
      <alignment horizontal="right" vertical="top"/>
    </xf>
    <xf numFmtId="4" fontId="8" fillId="0" borderId="55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8" fillId="0" borderId="34" xfId="0" applyFont="1" applyBorder="1" applyAlignment="1">
      <alignment horizontal="center" wrapText="1"/>
    </xf>
    <xf numFmtId="0" fontId="8" fillId="0" borderId="55" xfId="0" applyFont="1" applyBorder="1" applyAlignment="1">
      <alignment/>
    </xf>
    <xf numFmtId="4" fontId="8" fillId="0" borderId="55" xfId="0" applyNumberFormat="1" applyFont="1" applyBorder="1" applyAlignment="1">
      <alignment/>
    </xf>
    <xf numFmtId="0" fontId="8" fillId="0" borderId="35" xfId="0" applyFont="1" applyBorder="1" applyAlignment="1">
      <alignment horizontal="center"/>
    </xf>
    <xf numFmtId="1" fontId="0" fillId="0" borderId="56" xfId="0" applyNumberFormat="1" applyFont="1" applyAlignment="1">
      <alignment horizontal="center" vertical="top"/>
    </xf>
    <xf numFmtId="1" fontId="0" fillId="0" borderId="25" xfId="0" applyNumberFormat="1" applyFont="1" applyAlignment="1">
      <alignment horizontal="center" vertical="top"/>
    </xf>
    <xf numFmtId="0" fontId="25" fillId="0" borderId="38" xfId="0" applyNumberFormat="1" applyFont="1" applyAlignment="1">
      <alignment horizontal="left" vertical="top"/>
    </xf>
    <xf numFmtId="0" fontId="25" fillId="0" borderId="55" xfId="0" applyNumberFormat="1" applyFont="1" applyBorder="1" applyAlignment="1">
      <alignment horizontal="center" vertical="top"/>
    </xf>
    <xf numFmtId="0" fontId="4" fillId="0" borderId="25" xfId="0" applyNumberFormat="1" applyFont="1" applyAlignment="1">
      <alignment horizontal="center" vertical="center"/>
    </xf>
    <xf numFmtId="0" fontId="4" fillId="0" borderId="25" xfId="0" applyNumberFormat="1" applyFont="1" applyAlignment="1">
      <alignment horizontal="center" vertical="center" wrapText="1"/>
    </xf>
    <xf numFmtId="0" fontId="4" fillId="0" borderId="38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59" xfId="0" applyNumberFormat="1" applyFont="1" applyBorder="1" applyAlignment="1">
      <alignment horizontal="center" vertical="center" wrapText="1"/>
    </xf>
    <xf numFmtId="49" fontId="4" fillId="0" borderId="60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6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27" xfId="0" applyNumberFormat="1" applyFont="1" applyAlignment="1">
      <alignment horizontal="left" vertical="top" wrapText="1" indent="2"/>
    </xf>
    <xf numFmtId="0" fontId="4" fillId="0" borderId="48" xfId="0" applyNumberFormat="1" applyFont="1" applyBorder="1" applyAlignment="1">
      <alignment horizontal="center" vertical="top"/>
    </xf>
    <xf numFmtId="49" fontId="4" fillId="0" borderId="46" xfId="0" applyNumberFormat="1" applyFont="1" applyBorder="1" applyAlignment="1">
      <alignment horizontal="center" vertical="top"/>
    </xf>
    <xf numFmtId="49" fontId="4" fillId="0" borderId="37" xfId="0" applyNumberFormat="1" applyFont="1" applyBorder="1" applyAlignment="1">
      <alignment horizontal="center" vertical="top"/>
    </xf>
    <xf numFmtId="49" fontId="4" fillId="0" borderId="62" xfId="0" applyNumberFormat="1" applyFont="1" applyBorder="1" applyAlignment="1">
      <alignment horizontal="center" vertical="top"/>
    </xf>
    <xf numFmtId="0" fontId="4" fillId="0" borderId="53" xfId="0" applyNumberFormat="1" applyFont="1" applyBorder="1" applyAlignment="1">
      <alignment horizontal="center" vertical="top"/>
    </xf>
    <xf numFmtId="49" fontId="4" fillId="0" borderId="25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top"/>
    </xf>
    <xf numFmtId="0" fontId="26" fillId="0" borderId="38" xfId="0" applyNumberFormat="1" applyFont="1" applyAlignment="1">
      <alignment horizontal="left" vertical="top" indent="2"/>
    </xf>
    <xf numFmtId="0" fontId="0" fillId="0" borderId="63" xfId="0" applyNumberFormat="1" applyFont="1" applyBorder="1" applyAlignment="1">
      <alignment horizontal="left" vertical="top"/>
    </xf>
    <xf numFmtId="0" fontId="4" fillId="0" borderId="27" xfId="0" applyNumberFormat="1" applyFont="1" applyFill="1" applyAlignment="1">
      <alignment horizontal="left" vertical="top" wrapText="1" indent="2"/>
    </xf>
    <xf numFmtId="49" fontId="4" fillId="0" borderId="51" xfId="0" applyNumberFormat="1" applyFont="1" applyFill="1" applyBorder="1" applyAlignment="1">
      <alignment horizontal="center" vertical="top"/>
    </xf>
    <xf numFmtId="0" fontId="4" fillId="0" borderId="51" xfId="0" applyNumberFormat="1" applyFont="1" applyFill="1" applyBorder="1" applyAlignment="1">
      <alignment horizontal="center" vertical="top"/>
    </xf>
    <xf numFmtId="0" fontId="8" fillId="0" borderId="55" xfId="0" applyFont="1" applyBorder="1" applyAlignment="1">
      <alignment horizontal="center" wrapText="1"/>
    </xf>
    <xf numFmtId="0" fontId="8" fillId="0" borderId="55" xfId="0" applyFont="1" applyBorder="1" applyAlignment="1">
      <alignment horizontal="center"/>
    </xf>
    <xf numFmtId="0" fontId="4" fillId="0" borderId="6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49" fontId="4" fillId="0" borderId="6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left" wrapText="1"/>
    </xf>
    <xf numFmtId="49" fontId="27" fillId="0" borderId="24" xfId="0" applyNumberFormat="1" applyFont="1" applyBorder="1" applyAlignment="1">
      <alignment horizontal="center" wrapText="1"/>
    </xf>
    <xf numFmtId="49" fontId="27" fillId="0" borderId="32" xfId="0" applyNumberFormat="1" applyFont="1" applyBorder="1" applyAlignment="1">
      <alignment horizontal="center"/>
    </xf>
    <xf numFmtId="4" fontId="27" fillId="0" borderId="25" xfId="0" applyNumberFormat="1" applyFont="1" applyBorder="1" applyAlignment="1">
      <alignment horizontal="right"/>
    </xf>
    <xf numFmtId="4" fontId="27" fillId="0" borderId="36" xfId="0" applyNumberFormat="1" applyFont="1" applyBorder="1" applyAlignment="1">
      <alignment horizontal="right"/>
    </xf>
    <xf numFmtId="49" fontId="27" fillId="0" borderId="43" xfId="0" applyNumberFormat="1" applyFont="1" applyBorder="1" applyAlignment="1">
      <alignment horizontal="left" wrapText="1"/>
    </xf>
    <xf numFmtId="49" fontId="27" fillId="0" borderId="29" xfId="0" applyNumberFormat="1" applyFont="1" applyBorder="1" applyAlignment="1">
      <alignment horizontal="center" wrapText="1"/>
    </xf>
    <xf numFmtId="49" fontId="27" fillId="0" borderId="38" xfId="0" applyNumberFormat="1" applyFont="1" applyBorder="1" applyAlignment="1">
      <alignment horizontal="center"/>
    </xf>
    <xf numFmtId="4" fontId="27" fillId="0" borderId="30" xfId="0" applyNumberFormat="1" applyFont="1" applyBorder="1" applyAlignment="1">
      <alignment horizontal="right"/>
    </xf>
    <xf numFmtId="4" fontId="27" fillId="0" borderId="33" xfId="0" applyNumberFormat="1" applyFont="1" applyBorder="1" applyAlignment="1">
      <alignment horizontal="right"/>
    </xf>
    <xf numFmtId="49" fontId="27" fillId="0" borderId="40" xfId="0" applyNumberFormat="1" applyFont="1" applyBorder="1" applyAlignment="1">
      <alignment horizontal="left" wrapText="1"/>
    </xf>
    <xf numFmtId="49" fontId="27" fillId="0" borderId="45" xfId="0" applyNumberFormat="1" applyFont="1" applyBorder="1" applyAlignment="1">
      <alignment horizontal="center" wrapText="1"/>
    </xf>
    <xf numFmtId="49" fontId="27" fillId="0" borderId="20" xfId="0" applyNumberFormat="1" applyFont="1" applyBorder="1" applyAlignment="1">
      <alignment horizontal="center"/>
    </xf>
    <xf numFmtId="4" fontId="27" fillId="0" borderId="42" xfId="0" applyNumberFormat="1" applyFont="1" applyBorder="1" applyAlignment="1">
      <alignment horizontal="right"/>
    </xf>
    <xf numFmtId="4" fontId="27" fillId="0" borderId="22" xfId="0" applyNumberFormat="1" applyFont="1" applyBorder="1" applyAlignment="1">
      <alignment horizontal="right"/>
    </xf>
    <xf numFmtId="177" fontId="27" fillId="0" borderId="40" xfId="0" applyNumberFormat="1" applyFont="1" applyBorder="1" applyAlignment="1">
      <alignment horizontal="left" wrapText="1"/>
    </xf>
    <xf numFmtId="0" fontId="27" fillId="0" borderId="0" xfId="0" applyFont="1" applyAlignment="1">
      <alignment horizontal="center"/>
    </xf>
    <xf numFmtId="49" fontId="0" fillId="0" borderId="65" xfId="0" applyNumberFormat="1" applyFont="1" applyBorder="1" applyAlignment="1">
      <alignment horizontal="left" wrapText="1"/>
    </xf>
    <xf numFmtId="49" fontId="0" fillId="0" borderId="65" xfId="0" applyNumberFormat="1" applyFont="1" applyBorder="1" applyAlignment="1">
      <alignment wrapText="1"/>
    </xf>
    <xf numFmtId="49" fontId="0" fillId="0" borderId="37" xfId="0" applyNumberFormat="1" applyFont="1" applyBorder="1" applyAlignment="1">
      <alignment horizontal="left" wrapText="1"/>
    </xf>
    <xf numFmtId="0" fontId="28" fillId="0" borderId="0" xfId="0" applyFont="1" applyAlignment="1">
      <alignment horizontal="center"/>
    </xf>
    <xf numFmtId="4" fontId="5" fillId="0" borderId="25" xfId="0" applyNumberFormat="1" applyFont="1" applyBorder="1" applyAlignment="1">
      <alignment horizontal="right"/>
    </xf>
    <xf numFmtId="4" fontId="5" fillId="0" borderId="27" xfId="0" applyNumberFormat="1" applyFont="1" applyBorder="1" applyAlignment="1">
      <alignment horizontal="right"/>
    </xf>
    <xf numFmtId="49" fontId="27" fillId="0" borderId="30" xfId="0" applyNumberFormat="1" applyFont="1" applyBorder="1" applyAlignment="1">
      <alignment horizontal="center"/>
    </xf>
    <xf numFmtId="49" fontId="27" fillId="0" borderId="33" xfId="0" applyNumberFormat="1" applyFont="1" applyBorder="1" applyAlignment="1">
      <alignment horizontal="center"/>
    </xf>
    <xf numFmtId="4" fontId="5" fillId="0" borderId="42" xfId="0" applyNumberFormat="1" applyFont="1" applyBorder="1" applyAlignment="1">
      <alignment horizontal="right"/>
    </xf>
    <xf numFmtId="4" fontId="5" fillId="0" borderId="22" xfId="0" applyNumberFormat="1" applyFont="1" applyBorder="1" applyAlignment="1">
      <alignment horizontal="right"/>
    </xf>
    <xf numFmtId="4" fontId="27" fillId="0" borderId="27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13811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0"/>
  <sheetViews>
    <sheetView showGridLines="0" view="pageBreakPreview" zoomScale="60" workbookViewId="0" topLeftCell="A1">
      <selection activeCell="A10" sqref="A10:D10"/>
    </sheetView>
  </sheetViews>
  <sheetFormatPr defaultColWidth="9.00390625" defaultRowHeight="12.75"/>
  <cols>
    <col min="1" max="1" width="43.75390625" style="0" customWidth="1"/>
    <col min="2" max="2" width="12.875" style="0" customWidth="1"/>
    <col min="3" max="3" width="31.875" style="0" customWidth="1"/>
    <col min="4" max="4" width="25.75390625" style="0" customWidth="1"/>
    <col min="5" max="5" width="21.125" style="0" customWidth="1"/>
    <col min="6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39"/>
      <c r="B1" s="139"/>
      <c r="C1" s="139"/>
      <c r="D1" s="139"/>
      <c r="E1" s="3"/>
      <c r="F1" s="4"/>
      <c r="H1" s="1" t="s">
        <v>30</v>
      </c>
    </row>
    <row r="2" spans="1:6" ht="16.5" thickBot="1">
      <c r="A2" s="191" t="s">
        <v>27</v>
      </c>
      <c r="B2" s="191"/>
      <c r="C2" s="191"/>
      <c r="D2" s="19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>
      <c r="A4" s="187" t="s">
        <v>31</v>
      </c>
      <c r="B4" s="187"/>
      <c r="C4" s="187"/>
      <c r="D4" s="18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670</v>
      </c>
      <c r="H5" s="1" t="s">
        <v>38</v>
      </c>
    </row>
    <row r="6" spans="1:8" ht="22.5" customHeight="1">
      <c r="A6" s="6" t="s">
        <v>22</v>
      </c>
      <c r="B6" s="188" t="s">
        <v>33</v>
      </c>
      <c r="C6" s="189"/>
      <c r="D6" s="189"/>
      <c r="E6" s="35" t="s">
        <v>23</v>
      </c>
      <c r="F6" s="26" t="s">
        <v>36</v>
      </c>
      <c r="H6" s="1" t="s">
        <v>2</v>
      </c>
    </row>
    <row r="7" spans="1:6" ht="12.75">
      <c r="A7" s="6" t="s">
        <v>14</v>
      </c>
      <c r="B7" s="190" t="s">
        <v>34</v>
      </c>
      <c r="C7" s="190"/>
      <c r="D7" s="190"/>
      <c r="E7" s="35" t="s">
        <v>29</v>
      </c>
      <c r="F7" s="36" t="s">
        <v>37</v>
      </c>
    </row>
    <row r="8" spans="1:6" ht="12.75">
      <c r="A8" s="6" t="s">
        <v>671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32" t="s">
        <v>20</v>
      </c>
      <c r="B10" s="132"/>
      <c r="C10" s="132"/>
      <c r="D10" s="132"/>
      <c r="E10" s="25"/>
      <c r="F10" s="11"/>
    </row>
    <row r="11" spans="1:6" ht="3.75" customHeight="1">
      <c r="A11" s="133" t="s">
        <v>4</v>
      </c>
      <c r="B11" s="136" t="s">
        <v>11</v>
      </c>
      <c r="C11" s="136" t="s">
        <v>24</v>
      </c>
      <c r="D11" s="140" t="s">
        <v>17</v>
      </c>
      <c r="E11" s="140" t="s">
        <v>12</v>
      </c>
      <c r="F11" s="143" t="s">
        <v>15</v>
      </c>
    </row>
    <row r="12" spans="1:6" ht="3" customHeight="1">
      <c r="A12" s="134"/>
      <c r="B12" s="137"/>
      <c r="C12" s="137"/>
      <c r="D12" s="141"/>
      <c r="E12" s="141"/>
      <c r="F12" s="144"/>
    </row>
    <row r="13" spans="1:6" ht="3" customHeight="1">
      <c r="A13" s="134"/>
      <c r="B13" s="137"/>
      <c r="C13" s="137"/>
      <c r="D13" s="141"/>
      <c r="E13" s="141"/>
      <c r="F13" s="144"/>
    </row>
    <row r="14" spans="1:6" ht="3" customHeight="1">
      <c r="A14" s="134"/>
      <c r="B14" s="137"/>
      <c r="C14" s="137"/>
      <c r="D14" s="141"/>
      <c r="E14" s="141"/>
      <c r="F14" s="144"/>
    </row>
    <row r="15" spans="1:6" ht="3" customHeight="1">
      <c r="A15" s="134"/>
      <c r="B15" s="137"/>
      <c r="C15" s="137"/>
      <c r="D15" s="141"/>
      <c r="E15" s="141"/>
      <c r="F15" s="144"/>
    </row>
    <row r="16" spans="1:6" ht="3" customHeight="1">
      <c r="A16" s="134"/>
      <c r="B16" s="137"/>
      <c r="C16" s="137"/>
      <c r="D16" s="141"/>
      <c r="E16" s="141"/>
      <c r="F16" s="144"/>
    </row>
    <row r="17" spans="1:6" ht="23.25" customHeight="1">
      <c r="A17" s="135"/>
      <c r="B17" s="138"/>
      <c r="C17" s="138"/>
      <c r="D17" s="142"/>
      <c r="E17" s="142"/>
      <c r="F17" s="14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4.25">
      <c r="A19" s="171" t="s">
        <v>5</v>
      </c>
      <c r="B19" s="172" t="s">
        <v>10</v>
      </c>
      <c r="C19" s="173" t="s">
        <v>41</v>
      </c>
      <c r="D19" s="174">
        <v>267809409</v>
      </c>
      <c r="E19" s="175">
        <v>20527572.08</v>
      </c>
      <c r="F19" s="174">
        <f>IF(OR(D19="-",E19=D19),"-",D19-IF(E19="-",0,E19))</f>
        <v>247281836.92000002</v>
      </c>
    </row>
    <row r="20" spans="1:6" ht="14.25">
      <c r="A20" s="176" t="s">
        <v>42</v>
      </c>
      <c r="B20" s="177"/>
      <c r="C20" s="178"/>
      <c r="D20" s="179"/>
      <c r="E20" s="179"/>
      <c r="F20" s="180"/>
    </row>
    <row r="21" spans="1:6" ht="28.5">
      <c r="A21" s="181" t="s">
        <v>43</v>
      </c>
      <c r="B21" s="182" t="s">
        <v>10</v>
      </c>
      <c r="C21" s="183" t="s">
        <v>44</v>
      </c>
      <c r="D21" s="184">
        <v>145991400</v>
      </c>
      <c r="E21" s="184">
        <v>10770788.74</v>
      </c>
      <c r="F21" s="185">
        <f aca="true" t="shared" si="0" ref="F21:F52">IF(OR(D21="-",E21=D21),"-",D21-IF(E21="-",0,E21))</f>
        <v>135220611.26</v>
      </c>
    </row>
    <row r="22" spans="1:6" ht="14.25">
      <c r="A22" s="181" t="s">
        <v>45</v>
      </c>
      <c r="B22" s="182" t="s">
        <v>10</v>
      </c>
      <c r="C22" s="183" t="s">
        <v>46</v>
      </c>
      <c r="D22" s="184">
        <v>53327400</v>
      </c>
      <c r="E22" s="184">
        <v>1591306.75</v>
      </c>
      <c r="F22" s="185">
        <f t="shared" si="0"/>
        <v>51736093.25</v>
      </c>
    </row>
    <row r="23" spans="1:6" ht="14.25">
      <c r="A23" s="181" t="s">
        <v>47</v>
      </c>
      <c r="B23" s="182" t="s">
        <v>10</v>
      </c>
      <c r="C23" s="183" t="s">
        <v>48</v>
      </c>
      <c r="D23" s="184">
        <v>53327400</v>
      </c>
      <c r="E23" s="184">
        <v>1591306.75</v>
      </c>
      <c r="F23" s="185">
        <f t="shared" si="0"/>
        <v>51736093.25</v>
      </c>
    </row>
    <row r="24" spans="1:6" ht="156.75">
      <c r="A24" s="186" t="s">
        <v>49</v>
      </c>
      <c r="B24" s="182" t="s">
        <v>10</v>
      </c>
      <c r="C24" s="183" t="s">
        <v>50</v>
      </c>
      <c r="D24" s="184">
        <v>51827400</v>
      </c>
      <c r="E24" s="184">
        <v>1583056.3</v>
      </c>
      <c r="F24" s="185">
        <f t="shared" si="0"/>
        <v>50244343.7</v>
      </c>
    </row>
    <row r="25" spans="1:6" ht="128.25">
      <c r="A25" s="186" t="s">
        <v>51</v>
      </c>
      <c r="B25" s="182" t="s">
        <v>10</v>
      </c>
      <c r="C25" s="183" t="s">
        <v>52</v>
      </c>
      <c r="D25" s="184" t="s">
        <v>53</v>
      </c>
      <c r="E25" s="184">
        <v>6.5</v>
      </c>
      <c r="F25" s="185" t="str">
        <f t="shared" si="0"/>
        <v>-</v>
      </c>
    </row>
    <row r="26" spans="1:6" ht="128.25">
      <c r="A26" s="186" t="s">
        <v>54</v>
      </c>
      <c r="B26" s="182" t="s">
        <v>10</v>
      </c>
      <c r="C26" s="183" t="s">
        <v>55</v>
      </c>
      <c r="D26" s="184" t="s">
        <v>53</v>
      </c>
      <c r="E26" s="184">
        <v>1558.83</v>
      </c>
      <c r="F26" s="185" t="str">
        <f t="shared" si="0"/>
        <v>-</v>
      </c>
    </row>
    <row r="27" spans="1:6" ht="156.75">
      <c r="A27" s="186" t="s">
        <v>56</v>
      </c>
      <c r="B27" s="182" t="s">
        <v>10</v>
      </c>
      <c r="C27" s="183" t="s">
        <v>57</v>
      </c>
      <c r="D27" s="184">
        <v>1500000</v>
      </c>
      <c r="E27" s="184">
        <v>6685.12</v>
      </c>
      <c r="F27" s="185">
        <f t="shared" si="0"/>
        <v>1493314.88</v>
      </c>
    </row>
    <row r="28" spans="1:6" ht="199.5">
      <c r="A28" s="186" t="s">
        <v>58</v>
      </c>
      <c r="B28" s="182" t="s">
        <v>10</v>
      </c>
      <c r="C28" s="183" t="s">
        <v>59</v>
      </c>
      <c r="D28" s="184">
        <v>500000</v>
      </c>
      <c r="E28" s="184">
        <v>4137.12</v>
      </c>
      <c r="F28" s="185">
        <f t="shared" si="0"/>
        <v>495862.88</v>
      </c>
    </row>
    <row r="29" spans="1:6" ht="114">
      <c r="A29" s="181" t="s">
        <v>60</v>
      </c>
      <c r="B29" s="182" t="s">
        <v>10</v>
      </c>
      <c r="C29" s="183" t="s">
        <v>61</v>
      </c>
      <c r="D29" s="184">
        <v>1000000</v>
      </c>
      <c r="E29" s="184">
        <v>2538.84</v>
      </c>
      <c r="F29" s="185">
        <f t="shared" si="0"/>
        <v>997461.16</v>
      </c>
    </row>
    <row r="30" spans="1:6" ht="85.5">
      <c r="A30" s="181" t="s">
        <v>62</v>
      </c>
      <c r="B30" s="182" t="s">
        <v>10</v>
      </c>
      <c r="C30" s="183" t="s">
        <v>63</v>
      </c>
      <c r="D30" s="184" t="s">
        <v>53</v>
      </c>
      <c r="E30" s="184">
        <v>62.17</v>
      </c>
      <c r="F30" s="185" t="str">
        <f t="shared" si="0"/>
        <v>-</v>
      </c>
    </row>
    <row r="31" spans="1:6" ht="114">
      <c r="A31" s="181" t="s">
        <v>64</v>
      </c>
      <c r="B31" s="182" t="s">
        <v>10</v>
      </c>
      <c r="C31" s="183" t="s">
        <v>65</v>
      </c>
      <c r="D31" s="184" t="s">
        <v>53</v>
      </c>
      <c r="E31" s="184">
        <v>-53.01</v>
      </c>
      <c r="F31" s="185" t="str">
        <f t="shared" si="0"/>
        <v>-</v>
      </c>
    </row>
    <row r="32" spans="1:6" ht="57">
      <c r="A32" s="181" t="s">
        <v>66</v>
      </c>
      <c r="B32" s="182" t="s">
        <v>10</v>
      </c>
      <c r="C32" s="183" t="s">
        <v>67</v>
      </c>
      <c r="D32" s="184">
        <v>1180000</v>
      </c>
      <c r="E32" s="184">
        <v>110194.19</v>
      </c>
      <c r="F32" s="185">
        <f t="shared" si="0"/>
        <v>1069805.81</v>
      </c>
    </row>
    <row r="33" spans="1:6" ht="42.75">
      <c r="A33" s="181" t="s">
        <v>68</v>
      </c>
      <c r="B33" s="182" t="s">
        <v>10</v>
      </c>
      <c r="C33" s="183" t="s">
        <v>69</v>
      </c>
      <c r="D33" s="184">
        <v>1180000</v>
      </c>
      <c r="E33" s="184">
        <v>110194.19</v>
      </c>
      <c r="F33" s="185">
        <f t="shared" si="0"/>
        <v>1069805.81</v>
      </c>
    </row>
    <row r="34" spans="1:6" ht="99.75">
      <c r="A34" s="181" t="s">
        <v>70</v>
      </c>
      <c r="B34" s="182" t="s">
        <v>10</v>
      </c>
      <c r="C34" s="183" t="s">
        <v>71</v>
      </c>
      <c r="D34" s="184">
        <v>470000</v>
      </c>
      <c r="E34" s="184">
        <v>41848.07</v>
      </c>
      <c r="F34" s="185">
        <f t="shared" si="0"/>
        <v>428151.93</v>
      </c>
    </row>
    <row r="35" spans="1:6" ht="128.25">
      <c r="A35" s="186" t="s">
        <v>72</v>
      </c>
      <c r="B35" s="182" t="s">
        <v>10</v>
      </c>
      <c r="C35" s="183" t="s">
        <v>73</v>
      </c>
      <c r="D35" s="184">
        <v>10000</v>
      </c>
      <c r="E35" s="184">
        <v>678.17</v>
      </c>
      <c r="F35" s="185">
        <f t="shared" si="0"/>
        <v>9321.83</v>
      </c>
    </row>
    <row r="36" spans="1:6" ht="114">
      <c r="A36" s="181" t="s">
        <v>74</v>
      </c>
      <c r="B36" s="182" t="s">
        <v>10</v>
      </c>
      <c r="C36" s="183" t="s">
        <v>75</v>
      </c>
      <c r="D36" s="184">
        <v>700000</v>
      </c>
      <c r="E36" s="184">
        <v>73087.09</v>
      </c>
      <c r="F36" s="185">
        <f t="shared" si="0"/>
        <v>626912.91</v>
      </c>
    </row>
    <row r="37" spans="1:6" ht="114">
      <c r="A37" s="181" t="s">
        <v>76</v>
      </c>
      <c r="B37" s="182" t="s">
        <v>10</v>
      </c>
      <c r="C37" s="183" t="s">
        <v>77</v>
      </c>
      <c r="D37" s="184" t="s">
        <v>53</v>
      </c>
      <c r="E37" s="184">
        <v>-5419.14</v>
      </c>
      <c r="F37" s="185" t="str">
        <f t="shared" si="0"/>
        <v>-</v>
      </c>
    </row>
    <row r="38" spans="1:6" ht="14.25">
      <c r="A38" s="181" t="s">
        <v>78</v>
      </c>
      <c r="B38" s="182" t="s">
        <v>10</v>
      </c>
      <c r="C38" s="183" t="s">
        <v>79</v>
      </c>
      <c r="D38" s="184">
        <v>61965300</v>
      </c>
      <c r="E38" s="184">
        <v>3822436.05</v>
      </c>
      <c r="F38" s="185">
        <f t="shared" si="0"/>
        <v>58142863.95</v>
      </c>
    </row>
    <row r="39" spans="1:6" ht="14.25">
      <c r="A39" s="181" t="s">
        <v>80</v>
      </c>
      <c r="B39" s="182" t="s">
        <v>10</v>
      </c>
      <c r="C39" s="183" t="s">
        <v>81</v>
      </c>
      <c r="D39" s="184">
        <v>6965300</v>
      </c>
      <c r="E39" s="184">
        <v>223486.34</v>
      </c>
      <c r="F39" s="185">
        <f t="shared" si="0"/>
        <v>6741813.66</v>
      </c>
    </row>
    <row r="40" spans="1:6" ht="71.25">
      <c r="A40" s="181" t="s">
        <v>82</v>
      </c>
      <c r="B40" s="182" t="s">
        <v>10</v>
      </c>
      <c r="C40" s="183" t="s">
        <v>83</v>
      </c>
      <c r="D40" s="184">
        <v>6965300</v>
      </c>
      <c r="E40" s="184">
        <v>223486.34</v>
      </c>
      <c r="F40" s="185">
        <f t="shared" si="0"/>
        <v>6741813.66</v>
      </c>
    </row>
    <row r="41" spans="1:6" ht="114">
      <c r="A41" s="181" t="s">
        <v>84</v>
      </c>
      <c r="B41" s="182" t="s">
        <v>10</v>
      </c>
      <c r="C41" s="183" t="s">
        <v>85</v>
      </c>
      <c r="D41" s="184">
        <v>6965300</v>
      </c>
      <c r="E41" s="184">
        <v>217022.35</v>
      </c>
      <c r="F41" s="185">
        <f t="shared" si="0"/>
        <v>6748277.65</v>
      </c>
    </row>
    <row r="42" spans="1:6" ht="85.5">
      <c r="A42" s="181" t="s">
        <v>86</v>
      </c>
      <c r="B42" s="182" t="s">
        <v>10</v>
      </c>
      <c r="C42" s="183" t="s">
        <v>87</v>
      </c>
      <c r="D42" s="184" t="s">
        <v>53</v>
      </c>
      <c r="E42" s="184">
        <v>6463.99</v>
      </c>
      <c r="F42" s="185" t="str">
        <f t="shared" si="0"/>
        <v>-</v>
      </c>
    </row>
    <row r="43" spans="1:6" ht="14.25">
      <c r="A43" s="181" t="s">
        <v>88</v>
      </c>
      <c r="B43" s="182" t="s">
        <v>10</v>
      </c>
      <c r="C43" s="183" t="s">
        <v>89</v>
      </c>
      <c r="D43" s="184">
        <v>55000000</v>
      </c>
      <c r="E43" s="184">
        <v>3598949.71</v>
      </c>
      <c r="F43" s="185">
        <f t="shared" si="0"/>
        <v>51401050.29</v>
      </c>
    </row>
    <row r="44" spans="1:6" ht="14.25">
      <c r="A44" s="181" t="s">
        <v>90</v>
      </c>
      <c r="B44" s="182" t="s">
        <v>10</v>
      </c>
      <c r="C44" s="183" t="s">
        <v>91</v>
      </c>
      <c r="D44" s="184">
        <v>33000000</v>
      </c>
      <c r="E44" s="184">
        <v>3407794.29</v>
      </c>
      <c r="F44" s="185">
        <f t="shared" si="0"/>
        <v>29592205.71</v>
      </c>
    </row>
    <row r="45" spans="1:6" ht="57">
      <c r="A45" s="181" t="s">
        <v>92</v>
      </c>
      <c r="B45" s="182" t="s">
        <v>10</v>
      </c>
      <c r="C45" s="183" t="s">
        <v>93</v>
      </c>
      <c r="D45" s="184">
        <v>33000000</v>
      </c>
      <c r="E45" s="184">
        <v>3407794.29</v>
      </c>
      <c r="F45" s="185">
        <f t="shared" si="0"/>
        <v>29592205.71</v>
      </c>
    </row>
    <row r="46" spans="1:6" ht="14.25">
      <c r="A46" s="181" t="s">
        <v>94</v>
      </c>
      <c r="B46" s="182" t="s">
        <v>10</v>
      </c>
      <c r="C46" s="183" t="s">
        <v>95</v>
      </c>
      <c r="D46" s="184">
        <v>22000000</v>
      </c>
      <c r="E46" s="184">
        <v>191155.42</v>
      </c>
      <c r="F46" s="185">
        <f t="shared" si="0"/>
        <v>21808844.58</v>
      </c>
    </row>
    <row r="47" spans="1:6" ht="57">
      <c r="A47" s="181" t="s">
        <v>96</v>
      </c>
      <c r="B47" s="182" t="s">
        <v>10</v>
      </c>
      <c r="C47" s="183" t="s">
        <v>97</v>
      </c>
      <c r="D47" s="184">
        <v>22000000</v>
      </c>
      <c r="E47" s="184">
        <v>191155.42</v>
      </c>
      <c r="F47" s="185">
        <f t="shared" si="0"/>
        <v>21808844.58</v>
      </c>
    </row>
    <row r="48" spans="1:6" ht="57">
      <c r="A48" s="181" t="s">
        <v>98</v>
      </c>
      <c r="B48" s="182" t="s">
        <v>10</v>
      </c>
      <c r="C48" s="183" t="s">
        <v>99</v>
      </c>
      <c r="D48" s="184">
        <v>27807700</v>
      </c>
      <c r="E48" s="184">
        <v>4862326.5</v>
      </c>
      <c r="F48" s="185">
        <f t="shared" si="0"/>
        <v>22945373.5</v>
      </c>
    </row>
    <row r="49" spans="1:6" ht="128.25">
      <c r="A49" s="186" t="s">
        <v>100</v>
      </c>
      <c r="B49" s="182" t="s">
        <v>10</v>
      </c>
      <c r="C49" s="183" t="s">
        <v>101</v>
      </c>
      <c r="D49" s="184">
        <v>26607700</v>
      </c>
      <c r="E49" s="184">
        <v>4764047.98</v>
      </c>
      <c r="F49" s="185">
        <f t="shared" si="0"/>
        <v>21843652.02</v>
      </c>
    </row>
    <row r="50" spans="1:6" ht="99.75">
      <c r="A50" s="181" t="s">
        <v>102</v>
      </c>
      <c r="B50" s="182" t="s">
        <v>10</v>
      </c>
      <c r="C50" s="183" t="s">
        <v>103</v>
      </c>
      <c r="D50" s="184">
        <v>13160000</v>
      </c>
      <c r="E50" s="184">
        <v>3722944.48</v>
      </c>
      <c r="F50" s="185">
        <f t="shared" si="0"/>
        <v>9437055.52</v>
      </c>
    </row>
    <row r="51" spans="1:6" ht="114">
      <c r="A51" s="186" t="s">
        <v>104</v>
      </c>
      <c r="B51" s="182" t="s">
        <v>10</v>
      </c>
      <c r="C51" s="183" t="s">
        <v>105</v>
      </c>
      <c r="D51" s="184">
        <v>13160000</v>
      </c>
      <c r="E51" s="184">
        <v>3722944.48</v>
      </c>
      <c r="F51" s="185">
        <f t="shared" si="0"/>
        <v>9437055.52</v>
      </c>
    </row>
    <row r="52" spans="1:6" ht="114">
      <c r="A52" s="186" t="s">
        <v>104</v>
      </c>
      <c r="B52" s="182" t="s">
        <v>10</v>
      </c>
      <c r="C52" s="183" t="s">
        <v>106</v>
      </c>
      <c r="D52" s="184">
        <v>13160000</v>
      </c>
      <c r="E52" s="184">
        <v>3311828.77</v>
      </c>
      <c r="F52" s="185">
        <f t="shared" si="0"/>
        <v>9848171.23</v>
      </c>
    </row>
    <row r="53" spans="1:6" ht="114">
      <c r="A53" s="186" t="s">
        <v>104</v>
      </c>
      <c r="B53" s="182" t="s">
        <v>10</v>
      </c>
      <c r="C53" s="183" t="s">
        <v>107</v>
      </c>
      <c r="D53" s="184" t="s">
        <v>53</v>
      </c>
      <c r="E53" s="184">
        <v>411115.71</v>
      </c>
      <c r="F53" s="185" t="str">
        <f aca="true" t="shared" si="1" ref="F53:F84">IF(OR(D53="-",E53=D53),"-",D53-IF(E53="-",0,E53))</f>
        <v>-</v>
      </c>
    </row>
    <row r="54" spans="1:6" ht="114">
      <c r="A54" s="186" t="s">
        <v>108</v>
      </c>
      <c r="B54" s="182" t="s">
        <v>10</v>
      </c>
      <c r="C54" s="183" t="s">
        <v>109</v>
      </c>
      <c r="D54" s="184">
        <v>2170700</v>
      </c>
      <c r="E54" s="184" t="s">
        <v>53</v>
      </c>
      <c r="F54" s="185">
        <f t="shared" si="1"/>
        <v>2170700</v>
      </c>
    </row>
    <row r="55" spans="1:6" ht="99.75">
      <c r="A55" s="181" t="s">
        <v>110</v>
      </c>
      <c r="B55" s="182" t="s">
        <v>10</v>
      </c>
      <c r="C55" s="183" t="s">
        <v>111</v>
      </c>
      <c r="D55" s="184">
        <v>2170700</v>
      </c>
      <c r="E55" s="184" t="s">
        <v>53</v>
      </c>
      <c r="F55" s="185">
        <f t="shared" si="1"/>
        <v>2170700</v>
      </c>
    </row>
    <row r="56" spans="1:6" ht="114">
      <c r="A56" s="186" t="s">
        <v>112</v>
      </c>
      <c r="B56" s="182" t="s">
        <v>10</v>
      </c>
      <c r="C56" s="183" t="s">
        <v>113</v>
      </c>
      <c r="D56" s="184">
        <v>11277000</v>
      </c>
      <c r="E56" s="184">
        <v>1041103.5</v>
      </c>
      <c r="F56" s="185">
        <f t="shared" si="1"/>
        <v>10235896.5</v>
      </c>
    </row>
    <row r="57" spans="1:6" ht="85.5">
      <c r="A57" s="181" t="s">
        <v>114</v>
      </c>
      <c r="B57" s="182" t="s">
        <v>10</v>
      </c>
      <c r="C57" s="183" t="s">
        <v>115</v>
      </c>
      <c r="D57" s="184">
        <v>11277000</v>
      </c>
      <c r="E57" s="184">
        <v>1041103.5</v>
      </c>
      <c r="F57" s="185">
        <f t="shared" si="1"/>
        <v>10235896.5</v>
      </c>
    </row>
    <row r="58" spans="1:6" ht="128.25">
      <c r="A58" s="186" t="s">
        <v>116</v>
      </c>
      <c r="B58" s="182" t="s">
        <v>10</v>
      </c>
      <c r="C58" s="183" t="s">
        <v>117</v>
      </c>
      <c r="D58" s="184">
        <v>1200000</v>
      </c>
      <c r="E58" s="184">
        <v>98278.52</v>
      </c>
      <c r="F58" s="185">
        <f t="shared" si="1"/>
        <v>1101721.48</v>
      </c>
    </row>
    <row r="59" spans="1:6" ht="128.25">
      <c r="A59" s="186" t="s">
        <v>118</v>
      </c>
      <c r="B59" s="182" t="s">
        <v>10</v>
      </c>
      <c r="C59" s="183" t="s">
        <v>119</v>
      </c>
      <c r="D59" s="184">
        <v>1200000</v>
      </c>
      <c r="E59" s="184">
        <v>98278.52</v>
      </c>
      <c r="F59" s="185">
        <f t="shared" si="1"/>
        <v>1101721.48</v>
      </c>
    </row>
    <row r="60" spans="1:6" ht="114">
      <c r="A60" s="181" t="s">
        <v>120</v>
      </c>
      <c r="B60" s="182" t="s">
        <v>10</v>
      </c>
      <c r="C60" s="183" t="s">
        <v>121</v>
      </c>
      <c r="D60" s="184">
        <v>1200000</v>
      </c>
      <c r="E60" s="184">
        <v>98278.52</v>
      </c>
      <c r="F60" s="185">
        <f t="shared" si="1"/>
        <v>1101721.48</v>
      </c>
    </row>
    <row r="61" spans="1:6" ht="42.75">
      <c r="A61" s="181" t="s">
        <v>122</v>
      </c>
      <c r="B61" s="182" t="s">
        <v>10</v>
      </c>
      <c r="C61" s="183" t="s">
        <v>123</v>
      </c>
      <c r="D61" s="184" t="s">
        <v>53</v>
      </c>
      <c r="E61" s="184">
        <v>101602.03</v>
      </c>
      <c r="F61" s="185" t="str">
        <f t="shared" si="1"/>
        <v>-</v>
      </c>
    </row>
    <row r="62" spans="1:6" ht="28.5">
      <c r="A62" s="181" t="s">
        <v>124</v>
      </c>
      <c r="B62" s="182" t="s">
        <v>10</v>
      </c>
      <c r="C62" s="183" t="s">
        <v>125</v>
      </c>
      <c r="D62" s="184" t="s">
        <v>53</v>
      </c>
      <c r="E62" s="184">
        <v>101602.03</v>
      </c>
      <c r="F62" s="185" t="str">
        <f t="shared" si="1"/>
        <v>-</v>
      </c>
    </row>
    <row r="63" spans="1:6" ht="28.5">
      <c r="A63" s="181" t="s">
        <v>126</v>
      </c>
      <c r="B63" s="182" t="s">
        <v>10</v>
      </c>
      <c r="C63" s="183" t="s">
        <v>127</v>
      </c>
      <c r="D63" s="184" t="s">
        <v>53</v>
      </c>
      <c r="E63" s="184">
        <v>101602.03</v>
      </c>
      <c r="F63" s="185" t="str">
        <f t="shared" si="1"/>
        <v>-</v>
      </c>
    </row>
    <row r="64" spans="1:6" ht="28.5">
      <c r="A64" s="181" t="s">
        <v>128</v>
      </c>
      <c r="B64" s="182" t="s">
        <v>10</v>
      </c>
      <c r="C64" s="183" t="s">
        <v>129</v>
      </c>
      <c r="D64" s="184" t="s">
        <v>53</v>
      </c>
      <c r="E64" s="184">
        <v>101602.03</v>
      </c>
      <c r="F64" s="185" t="str">
        <f t="shared" si="1"/>
        <v>-</v>
      </c>
    </row>
    <row r="65" spans="1:6" ht="42.75">
      <c r="A65" s="181" t="s">
        <v>130</v>
      </c>
      <c r="B65" s="182" t="s">
        <v>10</v>
      </c>
      <c r="C65" s="183" t="s">
        <v>131</v>
      </c>
      <c r="D65" s="184">
        <v>1595000</v>
      </c>
      <c r="E65" s="184">
        <v>261437.61</v>
      </c>
      <c r="F65" s="185">
        <f t="shared" si="1"/>
        <v>1333562.3900000001</v>
      </c>
    </row>
    <row r="66" spans="1:6" ht="114">
      <c r="A66" s="186" t="s">
        <v>132</v>
      </c>
      <c r="B66" s="182" t="s">
        <v>10</v>
      </c>
      <c r="C66" s="183" t="s">
        <v>133</v>
      </c>
      <c r="D66" s="184">
        <v>292000</v>
      </c>
      <c r="E66" s="184">
        <v>24333.33</v>
      </c>
      <c r="F66" s="185">
        <f t="shared" si="1"/>
        <v>267666.67</v>
      </c>
    </row>
    <row r="67" spans="1:6" ht="128.25">
      <c r="A67" s="186" t="s">
        <v>134</v>
      </c>
      <c r="B67" s="182" t="s">
        <v>10</v>
      </c>
      <c r="C67" s="183" t="s">
        <v>135</v>
      </c>
      <c r="D67" s="184">
        <v>292000</v>
      </c>
      <c r="E67" s="184">
        <v>24333.33</v>
      </c>
      <c r="F67" s="185">
        <f t="shared" si="1"/>
        <v>267666.67</v>
      </c>
    </row>
    <row r="68" spans="1:6" ht="128.25">
      <c r="A68" s="186" t="s">
        <v>136</v>
      </c>
      <c r="B68" s="182" t="s">
        <v>10</v>
      </c>
      <c r="C68" s="183" t="s">
        <v>137</v>
      </c>
      <c r="D68" s="184">
        <v>292000</v>
      </c>
      <c r="E68" s="184">
        <v>24333.33</v>
      </c>
      <c r="F68" s="185">
        <f t="shared" si="1"/>
        <v>267666.67</v>
      </c>
    </row>
    <row r="69" spans="1:6" ht="42.75">
      <c r="A69" s="181" t="s">
        <v>138</v>
      </c>
      <c r="B69" s="182" t="s">
        <v>10</v>
      </c>
      <c r="C69" s="183" t="s">
        <v>139</v>
      </c>
      <c r="D69" s="184">
        <v>1303000</v>
      </c>
      <c r="E69" s="184">
        <v>237104.28</v>
      </c>
      <c r="F69" s="185">
        <f t="shared" si="1"/>
        <v>1065895.72</v>
      </c>
    </row>
    <row r="70" spans="1:6" ht="42.75">
      <c r="A70" s="181" t="s">
        <v>140</v>
      </c>
      <c r="B70" s="182" t="s">
        <v>10</v>
      </c>
      <c r="C70" s="183" t="s">
        <v>141</v>
      </c>
      <c r="D70" s="184">
        <v>1145000</v>
      </c>
      <c r="E70" s="184">
        <v>237104.28</v>
      </c>
      <c r="F70" s="185">
        <f t="shared" si="1"/>
        <v>907895.72</v>
      </c>
    </row>
    <row r="71" spans="1:6" ht="71.25">
      <c r="A71" s="181" t="s">
        <v>142</v>
      </c>
      <c r="B71" s="182" t="s">
        <v>10</v>
      </c>
      <c r="C71" s="183" t="s">
        <v>143</v>
      </c>
      <c r="D71" s="184">
        <v>1145000</v>
      </c>
      <c r="E71" s="184">
        <v>237104.28</v>
      </c>
      <c r="F71" s="185">
        <f t="shared" si="1"/>
        <v>907895.72</v>
      </c>
    </row>
    <row r="72" spans="1:6" ht="71.25">
      <c r="A72" s="181" t="s">
        <v>142</v>
      </c>
      <c r="B72" s="182" t="s">
        <v>10</v>
      </c>
      <c r="C72" s="183" t="s">
        <v>144</v>
      </c>
      <c r="D72" s="184">
        <v>1145000</v>
      </c>
      <c r="E72" s="184" t="s">
        <v>53</v>
      </c>
      <c r="F72" s="185">
        <f t="shared" si="1"/>
        <v>1145000</v>
      </c>
    </row>
    <row r="73" spans="1:6" ht="71.25">
      <c r="A73" s="181" t="s">
        <v>142</v>
      </c>
      <c r="B73" s="182" t="s">
        <v>10</v>
      </c>
      <c r="C73" s="183" t="s">
        <v>145</v>
      </c>
      <c r="D73" s="184" t="s">
        <v>53</v>
      </c>
      <c r="E73" s="184">
        <v>237104.28</v>
      </c>
      <c r="F73" s="185" t="str">
        <f t="shared" si="1"/>
        <v>-</v>
      </c>
    </row>
    <row r="74" spans="1:6" ht="71.25">
      <c r="A74" s="181" t="s">
        <v>146</v>
      </c>
      <c r="B74" s="182" t="s">
        <v>10</v>
      </c>
      <c r="C74" s="183" t="s">
        <v>147</v>
      </c>
      <c r="D74" s="184">
        <v>158000</v>
      </c>
      <c r="E74" s="184" t="s">
        <v>53</v>
      </c>
      <c r="F74" s="185">
        <f t="shared" si="1"/>
        <v>158000</v>
      </c>
    </row>
    <row r="75" spans="1:6" ht="71.25">
      <c r="A75" s="181" t="s">
        <v>148</v>
      </c>
      <c r="B75" s="182" t="s">
        <v>10</v>
      </c>
      <c r="C75" s="183" t="s">
        <v>149</v>
      </c>
      <c r="D75" s="184">
        <v>158000</v>
      </c>
      <c r="E75" s="184" t="s">
        <v>53</v>
      </c>
      <c r="F75" s="185">
        <f t="shared" si="1"/>
        <v>158000</v>
      </c>
    </row>
    <row r="76" spans="1:6" ht="28.5">
      <c r="A76" s="181" t="s">
        <v>150</v>
      </c>
      <c r="B76" s="182" t="s">
        <v>10</v>
      </c>
      <c r="C76" s="183" t="s">
        <v>151</v>
      </c>
      <c r="D76" s="184">
        <v>16000</v>
      </c>
      <c r="E76" s="184" t="s">
        <v>53</v>
      </c>
      <c r="F76" s="185">
        <f t="shared" si="1"/>
        <v>16000</v>
      </c>
    </row>
    <row r="77" spans="1:6" ht="42.75">
      <c r="A77" s="181" t="s">
        <v>152</v>
      </c>
      <c r="B77" s="182" t="s">
        <v>10</v>
      </c>
      <c r="C77" s="183" t="s">
        <v>153</v>
      </c>
      <c r="D77" s="184">
        <v>16000</v>
      </c>
      <c r="E77" s="184" t="s">
        <v>53</v>
      </c>
      <c r="F77" s="185">
        <f t="shared" si="1"/>
        <v>16000</v>
      </c>
    </row>
    <row r="78" spans="1:6" ht="57">
      <c r="A78" s="181" t="s">
        <v>154</v>
      </c>
      <c r="B78" s="182" t="s">
        <v>10</v>
      </c>
      <c r="C78" s="183" t="s">
        <v>155</v>
      </c>
      <c r="D78" s="184">
        <v>16000</v>
      </c>
      <c r="E78" s="184" t="s">
        <v>53</v>
      </c>
      <c r="F78" s="185">
        <f t="shared" si="1"/>
        <v>16000</v>
      </c>
    </row>
    <row r="79" spans="1:6" ht="14.25">
      <c r="A79" s="181" t="s">
        <v>156</v>
      </c>
      <c r="B79" s="182" t="s">
        <v>10</v>
      </c>
      <c r="C79" s="183" t="s">
        <v>157</v>
      </c>
      <c r="D79" s="184">
        <v>100000</v>
      </c>
      <c r="E79" s="184">
        <v>21485.61</v>
      </c>
      <c r="F79" s="185">
        <f t="shared" si="1"/>
        <v>78514.39</v>
      </c>
    </row>
    <row r="80" spans="1:6" ht="14.25">
      <c r="A80" s="181" t="s">
        <v>158</v>
      </c>
      <c r="B80" s="182" t="s">
        <v>10</v>
      </c>
      <c r="C80" s="183" t="s">
        <v>159</v>
      </c>
      <c r="D80" s="184" t="s">
        <v>53</v>
      </c>
      <c r="E80" s="184">
        <v>21485.61</v>
      </c>
      <c r="F80" s="185" t="str">
        <f t="shared" si="1"/>
        <v>-</v>
      </c>
    </row>
    <row r="81" spans="1:6" ht="42.75">
      <c r="A81" s="181" t="s">
        <v>160</v>
      </c>
      <c r="B81" s="182" t="s">
        <v>10</v>
      </c>
      <c r="C81" s="183" t="s">
        <v>161</v>
      </c>
      <c r="D81" s="184" t="s">
        <v>53</v>
      </c>
      <c r="E81" s="184">
        <v>21485.61</v>
      </c>
      <c r="F81" s="185" t="str">
        <f t="shared" si="1"/>
        <v>-</v>
      </c>
    </row>
    <row r="82" spans="1:6" ht="14.25">
      <c r="A82" s="181" t="s">
        <v>162</v>
      </c>
      <c r="B82" s="182" t="s">
        <v>10</v>
      </c>
      <c r="C82" s="183" t="s">
        <v>163</v>
      </c>
      <c r="D82" s="184">
        <v>100000</v>
      </c>
      <c r="E82" s="184" t="s">
        <v>53</v>
      </c>
      <c r="F82" s="185">
        <f t="shared" si="1"/>
        <v>100000</v>
      </c>
    </row>
    <row r="83" spans="1:6" ht="28.5">
      <c r="A83" s="181" t="s">
        <v>164</v>
      </c>
      <c r="B83" s="182" t="s">
        <v>10</v>
      </c>
      <c r="C83" s="183" t="s">
        <v>165</v>
      </c>
      <c r="D83" s="184">
        <v>30000</v>
      </c>
      <c r="E83" s="184" t="s">
        <v>53</v>
      </c>
      <c r="F83" s="185">
        <f t="shared" si="1"/>
        <v>30000</v>
      </c>
    </row>
    <row r="84" spans="1:6" ht="57">
      <c r="A84" s="181" t="s">
        <v>166</v>
      </c>
      <c r="B84" s="182" t="s">
        <v>10</v>
      </c>
      <c r="C84" s="183" t="s">
        <v>167</v>
      </c>
      <c r="D84" s="184">
        <v>70000</v>
      </c>
      <c r="E84" s="184" t="s">
        <v>53</v>
      </c>
      <c r="F84" s="185">
        <f t="shared" si="1"/>
        <v>70000</v>
      </c>
    </row>
    <row r="85" spans="1:6" ht="14.25">
      <c r="A85" s="181" t="s">
        <v>168</v>
      </c>
      <c r="B85" s="182" t="s">
        <v>10</v>
      </c>
      <c r="C85" s="183" t="s">
        <v>169</v>
      </c>
      <c r="D85" s="184">
        <v>121818009</v>
      </c>
      <c r="E85" s="184">
        <v>9756783.34</v>
      </c>
      <c r="F85" s="185">
        <f aca="true" t="shared" si="2" ref="F85:F99">IF(OR(D85="-",E85=D85),"-",D85-IF(E85="-",0,E85))</f>
        <v>112061225.66</v>
      </c>
    </row>
    <row r="86" spans="1:6" ht="42.75">
      <c r="A86" s="181" t="s">
        <v>170</v>
      </c>
      <c r="B86" s="182" t="s">
        <v>10</v>
      </c>
      <c r="C86" s="183" t="s">
        <v>171</v>
      </c>
      <c r="D86" s="184">
        <v>121818009</v>
      </c>
      <c r="E86" s="184">
        <v>9776840</v>
      </c>
      <c r="F86" s="185">
        <f t="shared" si="2"/>
        <v>112041169</v>
      </c>
    </row>
    <row r="87" spans="1:6" ht="42.75">
      <c r="A87" s="181" t="s">
        <v>172</v>
      </c>
      <c r="B87" s="182" t="s">
        <v>10</v>
      </c>
      <c r="C87" s="183" t="s">
        <v>173</v>
      </c>
      <c r="D87" s="184">
        <v>116915900</v>
      </c>
      <c r="E87" s="184">
        <v>9776840</v>
      </c>
      <c r="F87" s="185">
        <f t="shared" si="2"/>
        <v>107139060</v>
      </c>
    </row>
    <row r="88" spans="1:6" ht="28.5">
      <c r="A88" s="181" t="s">
        <v>174</v>
      </c>
      <c r="B88" s="182" t="s">
        <v>10</v>
      </c>
      <c r="C88" s="183" t="s">
        <v>175</v>
      </c>
      <c r="D88" s="184">
        <v>116915900</v>
      </c>
      <c r="E88" s="184">
        <v>9776840</v>
      </c>
      <c r="F88" s="185">
        <f t="shared" si="2"/>
        <v>107139060</v>
      </c>
    </row>
    <row r="89" spans="1:6" ht="42.75">
      <c r="A89" s="181" t="s">
        <v>176</v>
      </c>
      <c r="B89" s="182" t="s">
        <v>10</v>
      </c>
      <c r="C89" s="183" t="s">
        <v>177</v>
      </c>
      <c r="D89" s="184">
        <v>116915900</v>
      </c>
      <c r="E89" s="184">
        <v>9776840</v>
      </c>
      <c r="F89" s="185">
        <f t="shared" si="2"/>
        <v>107139060</v>
      </c>
    </row>
    <row r="90" spans="1:6" ht="42.75">
      <c r="A90" s="181" t="s">
        <v>178</v>
      </c>
      <c r="B90" s="182" t="s">
        <v>10</v>
      </c>
      <c r="C90" s="183" t="s">
        <v>179</v>
      </c>
      <c r="D90" s="184">
        <v>963700</v>
      </c>
      <c r="E90" s="184" t="s">
        <v>53</v>
      </c>
      <c r="F90" s="185">
        <f t="shared" si="2"/>
        <v>963700</v>
      </c>
    </row>
    <row r="91" spans="1:6" ht="114">
      <c r="A91" s="186" t="s">
        <v>180</v>
      </c>
      <c r="B91" s="182" t="s">
        <v>10</v>
      </c>
      <c r="C91" s="183" t="s">
        <v>181</v>
      </c>
      <c r="D91" s="184">
        <v>963700</v>
      </c>
      <c r="E91" s="184" t="s">
        <v>53</v>
      </c>
      <c r="F91" s="185">
        <f t="shared" si="2"/>
        <v>963700</v>
      </c>
    </row>
    <row r="92" spans="1:6" ht="128.25">
      <c r="A92" s="186" t="s">
        <v>182</v>
      </c>
      <c r="B92" s="182" t="s">
        <v>10</v>
      </c>
      <c r="C92" s="183" t="s">
        <v>183</v>
      </c>
      <c r="D92" s="184">
        <v>963700</v>
      </c>
      <c r="E92" s="184" t="s">
        <v>53</v>
      </c>
      <c r="F92" s="185">
        <f t="shared" si="2"/>
        <v>963700</v>
      </c>
    </row>
    <row r="93" spans="1:6" ht="42.75">
      <c r="A93" s="181" t="s">
        <v>184</v>
      </c>
      <c r="B93" s="182" t="s">
        <v>10</v>
      </c>
      <c r="C93" s="183" t="s">
        <v>185</v>
      </c>
      <c r="D93" s="184">
        <v>3938409</v>
      </c>
      <c r="E93" s="184" t="s">
        <v>53</v>
      </c>
      <c r="F93" s="185">
        <f t="shared" si="2"/>
        <v>3938409</v>
      </c>
    </row>
    <row r="94" spans="1:6" ht="57">
      <c r="A94" s="181" t="s">
        <v>186</v>
      </c>
      <c r="B94" s="182" t="s">
        <v>10</v>
      </c>
      <c r="C94" s="183" t="s">
        <v>187</v>
      </c>
      <c r="D94" s="184">
        <v>2099240</v>
      </c>
      <c r="E94" s="184" t="s">
        <v>53</v>
      </c>
      <c r="F94" s="185">
        <f t="shared" si="2"/>
        <v>2099240</v>
      </c>
    </row>
    <row r="95" spans="1:6" ht="57">
      <c r="A95" s="181" t="s">
        <v>188</v>
      </c>
      <c r="B95" s="182" t="s">
        <v>10</v>
      </c>
      <c r="C95" s="183" t="s">
        <v>189</v>
      </c>
      <c r="D95" s="184">
        <v>2099240</v>
      </c>
      <c r="E95" s="184" t="s">
        <v>53</v>
      </c>
      <c r="F95" s="185">
        <f t="shared" si="2"/>
        <v>2099240</v>
      </c>
    </row>
    <row r="96" spans="1:6" ht="42.75">
      <c r="A96" s="181" t="s">
        <v>190</v>
      </c>
      <c r="B96" s="182" t="s">
        <v>10</v>
      </c>
      <c r="C96" s="183" t="s">
        <v>191</v>
      </c>
      <c r="D96" s="184">
        <v>1839169</v>
      </c>
      <c r="E96" s="184" t="s">
        <v>53</v>
      </c>
      <c r="F96" s="185">
        <f t="shared" si="2"/>
        <v>1839169</v>
      </c>
    </row>
    <row r="97" spans="1:6" ht="57">
      <c r="A97" s="181" t="s">
        <v>192</v>
      </c>
      <c r="B97" s="182" t="s">
        <v>10</v>
      </c>
      <c r="C97" s="183" t="s">
        <v>193</v>
      </c>
      <c r="D97" s="184">
        <v>1839169</v>
      </c>
      <c r="E97" s="184" t="s">
        <v>53</v>
      </c>
      <c r="F97" s="185">
        <f t="shared" si="2"/>
        <v>1839169</v>
      </c>
    </row>
    <row r="98" spans="1:6" ht="71.25">
      <c r="A98" s="181" t="s">
        <v>194</v>
      </c>
      <c r="B98" s="182" t="s">
        <v>10</v>
      </c>
      <c r="C98" s="183" t="s">
        <v>195</v>
      </c>
      <c r="D98" s="184" t="s">
        <v>53</v>
      </c>
      <c r="E98" s="184">
        <v>-20056.66</v>
      </c>
      <c r="F98" s="185" t="str">
        <f t="shared" si="2"/>
        <v>-</v>
      </c>
    </row>
    <row r="99" spans="1:6" ht="57.75" thickBot="1">
      <c r="A99" s="181" t="s">
        <v>196</v>
      </c>
      <c r="B99" s="182" t="s">
        <v>10</v>
      </c>
      <c r="C99" s="183" t="s">
        <v>197</v>
      </c>
      <c r="D99" s="184" t="s">
        <v>53</v>
      </c>
      <c r="E99" s="184">
        <v>-20056.66</v>
      </c>
      <c r="F99" s="185" t="str">
        <f t="shared" si="2"/>
        <v>-</v>
      </c>
    </row>
    <row r="100" spans="1:6" ht="12.75" customHeight="1">
      <c r="A100" s="42"/>
      <c r="B100" s="43"/>
      <c r="C100" s="43"/>
      <c r="D100" s="24"/>
      <c r="E100" s="24"/>
      <c r="F100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9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9"/>
  <sheetViews>
    <sheetView zoomScaleSheetLayoutView="75" workbookViewId="0" topLeftCell="A1">
      <selection activeCell="N100" sqref="N100"/>
    </sheetView>
  </sheetViews>
  <sheetFormatPr defaultColWidth="9.00390625" defaultRowHeight="12.75"/>
  <cols>
    <col min="2" max="2" width="20.00390625" style="0" customWidth="1"/>
    <col min="3" max="3" width="6.625" style="0" customWidth="1"/>
    <col min="4" max="4" width="4.125" style="0" customWidth="1"/>
    <col min="5" max="5" width="5.875" style="0" customWidth="1"/>
    <col min="6" max="6" width="6.375" style="0" customWidth="1"/>
    <col min="7" max="7" width="5.75390625" style="0" customWidth="1"/>
    <col min="8" max="8" width="4.75390625" style="0" customWidth="1"/>
    <col min="9" max="9" width="0.12890625" style="0" hidden="1" customWidth="1"/>
    <col min="10" max="10" width="0.2421875" style="0" hidden="1" customWidth="1"/>
    <col min="12" max="12" width="0.2421875" style="0" customWidth="1"/>
    <col min="13" max="13" width="6.25390625" style="0" customWidth="1"/>
    <col min="14" max="14" width="16.625" style="0" customWidth="1"/>
    <col min="15" max="15" width="16.125" style="0" customWidth="1"/>
    <col min="16" max="16" width="14.75390625" style="0" customWidth="1"/>
  </cols>
  <sheetData>
    <row r="1" spans="2:16" ht="15">
      <c r="B1" s="132" t="s">
        <v>21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P1" s="5" t="s">
        <v>18</v>
      </c>
    </row>
    <row r="3" spans="1:16" ht="12.75">
      <c r="A3" s="129" t="s">
        <v>4</v>
      </c>
      <c r="B3" s="129"/>
      <c r="C3" s="130" t="s">
        <v>641</v>
      </c>
      <c r="D3" s="131" t="s">
        <v>642</v>
      </c>
      <c r="E3" s="131"/>
      <c r="F3" s="131"/>
      <c r="G3" s="131"/>
      <c r="H3" s="131"/>
      <c r="I3" s="131"/>
      <c r="J3" s="131"/>
      <c r="K3" s="131"/>
      <c r="L3" s="131"/>
      <c r="M3" s="131"/>
      <c r="N3" s="130" t="s">
        <v>17</v>
      </c>
      <c r="O3" s="152" t="s">
        <v>12</v>
      </c>
      <c r="P3" s="153" t="s">
        <v>15</v>
      </c>
    </row>
    <row r="4" spans="1:16" ht="28.5" customHeight="1">
      <c r="A4" s="129"/>
      <c r="B4" s="129"/>
      <c r="C4" s="130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0"/>
      <c r="O4" s="152"/>
      <c r="P4" s="153"/>
    </row>
    <row r="5" spans="1:16" ht="13.5" thickBot="1">
      <c r="A5" s="125">
        <v>1</v>
      </c>
      <c r="B5" s="125"/>
      <c r="C5" s="81">
        <v>2</v>
      </c>
      <c r="D5" s="126">
        <v>3</v>
      </c>
      <c r="E5" s="126"/>
      <c r="F5" s="126"/>
      <c r="G5" s="126"/>
      <c r="H5" s="126"/>
      <c r="I5" s="126"/>
      <c r="J5" s="126"/>
      <c r="K5" s="126"/>
      <c r="L5" s="126"/>
      <c r="M5" s="126"/>
      <c r="N5" s="82">
        <v>4</v>
      </c>
      <c r="O5" s="83"/>
      <c r="P5" s="84"/>
    </row>
    <row r="6" spans="1:16" ht="13.5" thickBot="1">
      <c r="A6" s="127" t="s">
        <v>643</v>
      </c>
      <c r="B6" s="127"/>
      <c r="C6" s="100">
        <v>200</v>
      </c>
      <c r="D6" s="128" t="s">
        <v>644</v>
      </c>
      <c r="E6" s="128"/>
      <c r="F6" s="128"/>
      <c r="G6" s="128"/>
      <c r="H6" s="128"/>
      <c r="I6" s="128"/>
      <c r="J6" s="128"/>
      <c r="K6" s="128"/>
      <c r="L6" s="128"/>
      <c r="M6" s="128"/>
      <c r="N6" s="115">
        <f>SUM(N8:N137)</f>
        <v>284984109</v>
      </c>
      <c r="O6" s="115">
        <f>SUM(O8:O137)</f>
        <v>5369932.47</v>
      </c>
      <c r="P6" s="116">
        <f>SUM(P8:P137)</f>
        <v>279614176.53000003</v>
      </c>
    </row>
    <row r="7" spans="1:16" ht="12.75">
      <c r="A7" s="155" t="s">
        <v>42</v>
      </c>
      <c r="B7" s="155"/>
      <c r="C7" s="101"/>
      <c r="D7" s="156"/>
      <c r="E7" s="156"/>
      <c r="F7" s="156"/>
      <c r="G7" s="156"/>
      <c r="H7" s="156"/>
      <c r="I7" s="156"/>
      <c r="J7" s="156"/>
      <c r="K7" s="156"/>
      <c r="L7" s="102"/>
      <c r="M7" s="97"/>
      <c r="N7" s="98"/>
      <c r="O7" s="99"/>
      <c r="P7" s="103"/>
    </row>
    <row r="8" spans="1:16" ht="12.75">
      <c r="A8" s="157" t="s">
        <v>515</v>
      </c>
      <c r="B8" s="157"/>
      <c r="C8" s="104"/>
      <c r="D8" s="105" t="s">
        <v>661</v>
      </c>
      <c r="E8" s="106" t="s">
        <v>645</v>
      </c>
      <c r="F8" s="106" t="s">
        <v>646</v>
      </c>
      <c r="G8" s="158" t="s">
        <v>518</v>
      </c>
      <c r="H8" s="158"/>
      <c r="I8" s="158"/>
      <c r="J8" s="158"/>
      <c r="K8" s="159" t="s">
        <v>519</v>
      </c>
      <c r="L8" s="159"/>
      <c r="M8" s="107" t="s">
        <v>520</v>
      </c>
      <c r="N8" s="90">
        <v>1367600</v>
      </c>
      <c r="O8" s="90">
        <v>35000</v>
      </c>
      <c r="P8" s="108">
        <f>N8-O8</f>
        <v>1332600</v>
      </c>
    </row>
    <row r="9" spans="1:16" ht="12.75">
      <c r="A9" s="157" t="s">
        <v>525</v>
      </c>
      <c r="B9" s="157"/>
      <c r="C9" s="104"/>
      <c r="D9" s="105" t="s">
        <v>661</v>
      </c>
      <c r="E9" s="106" t="s">
        <v>645</v>
      </c>
      <c r="F9" s="106" t="s">
        <v>646</v>
      </c>
      <c r="G9" s="158" t="s">
        <v>518</v>
      </c>
      <c r="H9" s="158"/>
      <c r="I9" s="158"/>
      <c r="J9" s="158"/>
      <c r="K9" s="159" t="s">
        <v>526</v>
      </c>
      <c r="L9" s="159"/>
      <c r="M9" s="107" t="s">
        <v>527</v>
      </c>
      <c r="N9" s="90">
        <v>400</v>
      </c>
      <c r="O9" s="90"/>
      <c r="P9" s="108">
        <f aca="true" t="shared" si="0" ref="P9:P72">N9-O9</f>
        <v>400</v>
      </c>
    </row>
    <row r="10" spans="1:16" ht="12.75">
      <c r="A10" s="157" t="s">
        <v>528</v>
      </c>
      <c r="B10" s="157"/>
      <c r="C10" s="104"/>
      <c r="D10" s="105" t="s">
        <v>661</v>
      </c>
      <c r="E10" s="106" t="s">
        <v>645</v>
      </c>
      <c r="F10" s="106" t="s">
        <v>646</v>
      </c>
      <c r="G10" s="158" t="s">
        <v>518</v>
      </c>
      <c r="H10" s="158"/>
      <c r="I10" s="158"/>
      <c r="J10" s="158"/>
      <c r="K10" s="159" t="s">
        <v>526</v>
      </c>
      <c r="L10" s="159"/>
      <c r="M10" s="107" t="s">
        <v>529</v>
      </c>
      <c r="N10" s="90">
        <v>10000</v>
      </c>
      <c r="O10" s="90"/>
      <c r="P10" s="108">
        <f t="shared" si="0"/>
        <v>10000</v>
      </c>
    </row>
    <row r="11" spans="1:16" ht="12.75">
      <c r="A11" s="157" t="s">
        <v>530</v>
      </c>
      <c r="B11" s="157"/>
      <c r="C11" s="104"/>
      <c r="D11" s="105" t="s">
        <v>661</v>
      </c>
      <c r="E11" s="106" t="s">
        <v>645</v>
      </c>
      <c r="F11" s="106" t="s">
        <v>646</v>
      </c>
      <c r="G11" s="158" t="s">
        <v>518</v>
      </c>
      <c r="H11" s="158"/>
      <c r="I11" s="158"/>
      <c r="J11" s="158"/>
      <c r="K11" s="159" t="s">
        <v>526</v>
      </c>
      <c r="L11" s="159"/>
      <c r="M11" s="107" t="s">
        <v>531</v>
      </c>
      <c r="N11" s="90">
        <v>8500</v>
      </c>
      <c r="O11" s="90"/>
      <c r="P11" s="108">
        <f t="shared" si="0"/>
        <v>8500</v>
      </c>
    </row>
    <row r="12" spans="1:16" ht="12.75">
      <c r="A12" s="157" t="s">
        <v>647</v>
      </c>
      <c r="B12" s="157"/>
      <c r="C12" s="104"/>
      <c r="D12" s="105" t="s">
        <v>661</v>
      </c>
      <c r="E12" s="106" t="s">
        <v>645</v>
      </c>
      <c r="F12" s="106" t="s">
        <v>646</v>
      </c>
      <c r="G12" s="158" t="s">
        <v>518</v>
      </c>
      <c r="H12" s="158"/>
      <c r="I12" s="158"/>
      <c r="J12" s="158"/>
      <c r="K12" s="159" t="s">
        <v>522</v>
      </c>
      <c r="L12" s="159"/>
      <c r="M12" s="107" t="s">
        <v>523</v>
      </c>
      <c r="N12" s="90">
        <v>413000</v>
      </c>
      <c r="O12" s="90"/>
      <c r="P12" s="108">
        <f t="shared" si="0"/>
        <v>413000</v>
      </c>
    </row>
    <row r="13" spans="1:16" ht="12.75">
      <c r="A13" s="157" t="s">
        <v>515</v>
      </c>
      <c r="B13" s="157"/>
      <c r="C13" s="104"/>
      <c r="D13" s="105" t="s">
        <v>661</v>
      </c>
      <c r="E13" s="106" t="s">
        <v>648</v>
      </c>
      <c r="F13" s="106" t="s">
        <v>649</v>
      </c>
      <c r="G13" s="158" t="s">
        <v>518</v>
      </c>
      <c r="H13" s="158"/>
      <c r="I13" s="158"/>
      <c r="J13" s="158"/>
      <c r="K13" s="159" t="s">
        <v>519</v>
      </c>
      <c r="L13" s="159"/>
      <c r="M13" s="107" t="s">
        <v>520</v>
      </c>
      <c r="N13" s="90">
        <v>1167700</v>
      </c>
      <c r="O13" s="90">
        <v>35000</v>
      </c>
      <c r="P13" s="108">
        <f t="shared" si="0"/>
        <v>1132700</v>
      </c>
    </row>
    <row r="14" spans="1:16" ht="12.75">
      <c r="A14" s="157" t="s">
        <v>525</v>
      </c>
      <c r="B14" s="157"/>
      <c r="C14" s="104"/>
      <c r="D14" s="105" t="s">
        <v>661</v>
      </c>
      <c r="E14" s="106" t="s">
        <v>648</v>
      </c>
      <c r="F14" s="106" t="s">
        <v>649</v>
      </c>
      <c r="G14" s="158" t="s">
        <v>518</v>
      </c>
      <c r="H14" s="158"/>
      <c r="I14" s="158"/>
      <c r="J14" s="158"/>
      <c r="K14" s="159" t="s">
        <v>526</v>
      </c>
      <c r="L14" s="159"/>
      <c r="M14" s="107" t="s">
        <v>527</v>
      </c>
      <c r="N14" s="90">
        <v>400</v>
      </c>
      <c r="O14" s="90"/>
      <c r="P14" s="108">
        <f t="shared" si="0"/>
        <v>400</v>
      </c>
    </row>
    <row r="15" spans="1:16" ht="12.75">
      <c r="A15" s="157" t="s">
        <v>528</v>
      </c>
      <c r="B15" s="157"/>
      <c r="C15" s="104"/>
      <c r="D15" s="105" t="s">
        <v>661</v>
      </c>
      <c r="E15" s="106" t="s">
        <v>648</v>
      </c>
      <c r="F15" s="106" t="s">
        <v>649</v>
      </c>
      <c r="G15" s="158" t="s">
        <v>518</v>
      </c>
      <c r="H15" s="158"/>
      <c r="I15" s="158"/>
      <c r="J15" s="158"/>
      <c r="K15" s="159" t="s">
        <v>526</v>
      </c>
      <c r="L15" s="159"/>
      <c r="M15" s="107" t="s">
        <v>529</v>
      </c>
      <c r="N15" s="90">
        <v>10000</v>
      </c>
      <c r="O15" s="90"/>
      <c r="P15" s="108">
        <f t="shared" si="0"/>
        <v>10000</v>
      </c>
    </row>
    <row r="16" spans="1:16" ht="12.75">
      <c r="A16" s="157" t="s">
        <v>530</v>
      </c>
      <c r="B16" s="157"/>
      <c r="C16" s="104"/>
      <c r="D16" s="105" t="s">
        <v>661</v>
      </c>
      <c r="E16" s="106" t="s">
        <v>648</v>
      </c>
      <c r="F16" s="106" t="s">
        <v>649</v>
      </c>
      <c r="G16" s="158" t="s">
        <v>518</v>
      </c>
      <c r="H16" s="158"/>
      <c r="I16" s="158"/>
      <c r="J16" s="158"/>
      <c r="K16" s="159" t="s">
        <v>526</v>
      </c>
      <c r="L16" s="159"/>
      <c r="M16" s="107" t="s">
        <v>531</v>
      </c>
      <c r="N16" s="90">
        <v>8000</v>
      </c>
      <c r="O16" s="90"/>
      <c r="P16" s="108">
        <f t="shared" si="0"/>
        <v>8000</v>
      </c>
    </row>
    <row r="17" spans="1:16" ht="12.75">
      <c r="A17" s="157" t="s">
        <v>647</v>
      </c>
      <c r="B17" s="157"/>
      <c r="C17" s="104"/>
      <c r="D17" s="105" t="s">
        <v>661</v>
      </c>
      <c r="E17" s="106" t="s">
        <v>648</v>
      </c>
      <c r="F17" s="106" t="s">
        <v>649</v>
      </c>
      <c r="G17" s="158" t="s">
        <v>518</v>
      </c>
      <c r="H17" s="158"/>
      <c r="I17" s="158"/>
      <c r="J17" s="158"/>
      <c r="K17" s="159" t="s">
        <v>522</v>
      </c>
      <c r="L17" s="159"/>
      <c r="M17" s="107" t="s">
        <v>523</v>
      </c>
      <c r="N17" s="90">
        <v>352600</v>
      </c>
      <c r="O17" s="90"/>
      <c r="P17" s="108">
        <f t="shared" si="0"/>
        <v>352600</v>
      </c>
    </row>
    <row r="18" spans="1:16" ht="12.75">
      <c r="A18" s="157" t="s">
        <v>515</v>
      </c>
      <c r="B18" s="157"/>
      <c r="C18" s="104"/>
      <c r="D18" s="105" t="s">
        <v>661</v>
      </c>
      <c r="E18" s="106" t="s">
        <v>648</v>
      </c>
      <c r="F18" s="106" t="s">
        <v>650</v>
      </c>
      <c r="G18" s="158" t="s">
        <v>518</v>
      </c>
      <c r="H18" s="158"/>
      <c r="I18" s="158"/>
      <c r="J18" s="158"/>
      <c r="K18" s="159" t="s">
        <v>519</v>
      </c>
      <c r="L18" s="159"/>
      <c r="M18" s="107" t="s">
        <v>520</v>
      </c>
      <c r="N18" s="90">
        <v>583900</v>
      </c>
      <c r="O18" s="90">
        <v>10000</v>
      </c>
      <c r="P18" s="108">
        <f t="shared" si="0"/>
        <v>573900</v>
      </c>
    </row>
    <row r="19" spans="1:16" ht="12.75">
      <c r="A19" s="157" t="s">
        <v>528</v>
      </c>
      <c r="B19" s="157"/>
      <c r="C19" s="104"/>
      <c r="D19" s="105" t="s">
        <v>661</v>
      </c>
      <c r="E19" s="106" t="s">
        <v>648</v>
      </c>
      <c r="F19" s="106" t="s">
        <v>650</v>
      </c>
      <c r="G19" s="158" t="s">
        <v>518</v>
      </c>
      <c r="H19" s="158"/>
      <c r="I19" s="158"/>
      <c r="J19" s="158"/>
      <c r="K19" s="159" t="s">
        <v>526</v>
      </c>
      <c r="L19" s="159"/>
      <c r="M19" s="107" t="s">
        <v>529</v>
      </c>
      <c r="N19" s="90">
        <v>2000</v>
      </c>
      <c r="O19" s="90"/>
      <c r="P19" s="108">
        <f t="shared" si="0"/>
        <v>2000</v>
      </c>
    </row>
    <row r="20" spans="1:16" ht="12.75">
      <c r="A20" s="157" t="s">
        <v>647</v>
      </c>
      <c r="B20" s="157"/>
      <c r="C20" s="104"/>
      <c r="D20" s="105" t="s">
        <v>661</v>
      </c>
      <c r="E20" s="106" t="s">
        <v>648</v>
      </c>
      <c r="F20" s="106" t="s">
        <v>650</v>
      </c>
      <c r="G20" s="158" t="s">
        <v>518</v>
      </c>
      <c r="H20" s="158"/>
      <c r="I20" s="158"/>
      <c r="J20" s="158"/>
      <c r="K20" s="159" t="s">
        <v>522</v>
      </c>
      <c r="L20" s="159"/>
      <c r="M20" s="107" t="s">
        <v>523</v>
      </c>
      <c r="N20" s="90">
        <v>176300</v>
      </c>
      <c r="O20" s="90"/>
      <c r="P20" s="108">
        <f t="shared" si="0"/>
        <v>176300</v>
      </c>
    </row>
    <row r="21" spans="1:16" ht="12.75">
      <c r="A21" s="157" t="s">
        <v>532</v>
      </c>
      <c r="B21" s="157"/>
      <c r="C21" s="104"/>
      <c r="D21" s="105" t="s">
        <v>661</v>
      </c>
      <c r="E21" s="106" t="s">
        <v>648</v>
      </c>
      <c r="F21" s="106" t="s">
        <v>650</v>
      </c>
      <c r="G21" s="158" t="s">
        <v>518</v>
      </c>
      <c r="H21" s="158"/>
      <c r="I21" s="158"/>
      <c r="J21" s="158"/>
      <c r="K21" s="159" t="s">
        <v>533</v>
      </c>
      <c r="L21" s="159"/>
      <c r="M21" s="107" t="s">
        <v>534</v>
      </c>
      <c r="N21" s="90">
        <v>64300</v>
      </c>
      <c r="O21" s="90"/>
      <c r="P21" s="108">
        <f t="shared" si="0"/>
        <v>64300</v>
      </c>
    </row>
    <row r="22" spans="1:16" ht="12.75">
      <c r="A22" s="157" t="s">
        <v>651</v>
      </c>
      <c r="B22" s="157"/>
      <c r="C22" s="104"/>
      <c r="D22" s="105" t="s">
        <v>661</v>
      </c>
      <c r="E22" s="106" t="s">
        <v>648</v>
      </c>
      <c r="F22" s="106" t="s">
        <v>650</v>
      </c>
      <c r="G22" s="158" t="s">
        <v>518</v>
      </c>
      <c r="H22" s="158"/>
      <c r="I22" s="158"/>
      <c r="J22" s="158"/>
      <c r="K22" s="159" t="s">
        <v>533</v>
      </c>
      <c r="L22" s="159"/>
      <c r="M22" s="107" t="s">
        <v>568</v>
      </c>
      <c r="N22" s="90">
        <v>253000</v>
      </c>
      <c r="O22" s="90"/>
      <c r="P22" s="108">
        <f t="shared" si="0"/>
        <v>253000</v>
      </c>
    </row>
    <row r="23" spans="1:16" ht="12.75">
      <c r="A23" s="157" t="s">
        <v>652</v>
      </c>
      <c r="B23" s="157"/>
      <c r="C23" s="104"/>
      <c r="D23" s="105" t="s">
        <v>661</v>
      </c>
      <c r="E23" s="106" t="s">
        <v>648</v>
      </c>
      <c r="F23" s="106" t="s">
        <v>650</v>
      </c>
      <c r="G23" s="158" t="s">
        <v>518</v>
      </c>
      <c r="H23" s="158"/>
      <c r="I23" s="158"/>
      <c r="J23" s="158"/>
      <c r="K23" s="159" t="s">
        <v>533</v>
      </c>
      <c r="L23" s="159"/>
      <c r="M23" s="107" t="s">
        <v>538</v>
      </c>
      <c r="N23" s="90">
        <v>25800</v>
      </c>
      <c r="O23" s="90"/>
      <c r="P23" s="108">
        <f t="shared" si="0"/>
        <v>25800</v>
      </c>
    </row>
    <row r="24" spans="1:16" ht="12.75">
      <c r="A24" s="157" t="s">
        <v>530</v>
      </c>
      <c r="B24" s="157"/>
      <c r="C24" s="104"/>
      <c r="D24" s="105" t="s">
        <v>661</v>
      </c>
      <c r="E24" s="106" t="s">
        <v>648</v>
      </c>
      <c r="F24" s="106" t="s">
        <v>650</v>
      </c>
      <c r="G24" s="158" t="s">
        <v>518</v>
      </c>
      <c r="H24" s="158"/>
      <c r="I24" s="158"/>
      <c r="J24" s="158"/>
      <c r="K24" s="159" t="s">
        <v>533</v>
      </c>
      <c r="L24" s="159"/>
      <c r="M24" s="107" t="s">
        <v>531</v>
      </c>
      <c r="N24" s="90">
        <v>1053200</v>
      </c>
      <c r="O24" s="90"/>
      <c r="P24" s="108">
        <f t="shared" si="0"/>
        <v>1053200</v>
      </c>
    </row>
    <row r="25" spans="1:16" ht="12.75">
      <c r="A25" s="157" t="s">
        <v>543</v>
      </c>
      <c r="B25" s="157"/>
      <c r="C25" s="104"/>
      <c r="D25" s="105" t="s">
        <v>661</v>
      </c>
      <c r="E25" s="106" t="s">
        <v>648</v>
      </c>
      <c r="F25" s="106" t="s">
        <v>650</v>
      </c>
      <c r="G25" s="158" t="s">
        <v>518</v>
      </c>
      <c r="H25" s="158"/>
      <c r="I25" s="158"/>
      <c r="J25" s="158"/>
      <c r="K25" s="159" t="s">
        <v>533</v>
      </c>
      <c r="L25" s="159"/>
      <c r="M25" s="107" t="s">
        <v>545</v>
      </c>
      <c r="N25" s="90">
        <v>6000</v>
      </c>
      <c r="O25" s="90"/>
      <c r="P25" s="108">
        <f t="shared" si="0"/>
        <v>6000</v>
      </c>
    </row>
    <row r="26" spans="1:16" ht="21" customHeight="1">
      <c r="A26" s="157" t="s">
        <v>539</v>
      </c>
      <c r="B26" s="157"/>
      <c r="C26" s="104"/>
      <c r="D26" s="105" t="s">
        <v>661</v>
      </c>
      <c r="E26" s="106" t="s">
        <v>648</v>
      </c>
      <c r="F26" s="106" t="s">
        <v>650</v>
      </c>
      <c r="G26" s="158" t="s">
        <v>518</v>
      </c>
      <c r="H26" s="158"/>
      <c r="I26" s="158"/>
      <c r="J26" s="158"/>
      <c r="K26" s="159" t="s">
        <v>533</v>
      </c>
      <c r="L26" s="159"/>
      <c r="M26" s="107" t="s">
        <v>540</v>
      </c>
      <c r="N26" s="90">
        <v>30000</v>
      </c>
      <c r="O26" s="90"/>
      <c r="P26" s="108">
        <f t="shared" si="0"/>
        <v>30000</v>
      </c>
    </row>
    <row r="27" spans="1:16" ht="12.75">
      <c r="A27" s="157" t="s">
        <v>541</v>
      </c>
      <c r="B27" s="157"/>
      <c r="C27" s="104"/>
      <c r="D27" s="105" t="s">
        <v>661</v>
      </c>
      <c r="E27" s="106" t="s">
        <v>648</v>
      </c>
      <c r="F27" s="106" t="s">
        <v>650</v>
      </c>
      <c r="G27" s="158" t="s">
        <v>518</v>
      </c>
      <c r="H27" s="158"/>
      <c r="I27" s="158"/>
      <c r="J27" s="158"/>
      <c r="K27" s="159" t="s">
        <v>533</v>
      </c>
      <c r="L27" s="159"/>
      <c r="M27" s="107" t="s">
        <v>542</v>
      </c>
      <c r="N27" s="90">
        <v>125500</v>
      </c>
      <c r="O27" s="90"/>
      <c r="P27" s="108">
        <f t="shared" si="0"/>
        <v>125500</v>
      </c>
    </row>
    <row r="28" spans="1:16" ht="12.75">
      <c r="A28" s="157" t="s">
        <v>543</v>
      </c>
      <c r="B28" s="157"/>
      <c r="C28" s="104"/>
      <c r="D28" s="105" t="s">
        <v>661</v>
      </c>
      <c r="E28" s="106" t="s">
        <v>648</v>
      </c>
      <c r="F28" s="106" t="s">
        <v>650</v>
      </c>
      <c r="G28" s="158" t="s">
        <v>518</v>
      </c>
      <c r="H28" s="158"/>
      <c r="I28" s="158"/>
      <c r="J28" s="158"/>
      <c r="K28" s="159" t="s">
        <v>544</v>
      </c>
      <c r="L28" s="159"/>
      <c r="M28" s="107" t="s">
        <v>545</v>
      </c>
      <c r="N28" s="90">
        <v>1000</v>
      </c>
      <c r="O28" s="90"/>
      <c r="P28" s="108">
        <f t="shared" si="0"/>
        <v>1000</v>
      </c>
    </row>
    <row r="29" spans="1:16" ht="12.75">
      <c r="A29" s="157" t="s">
        <v>530</v>
      </c>
      <c r="B29" s="157"/>
      <c r="C29" s="104"/>
      <c r="D29" s="105" t="s">
        <v>661</v>
      </c>
      <c r="E29" s="106" t="s">
        <v>648</v>
      </c>
      <c r="F29" s="106" t="s">
        <v>653</v>
      </c>
      <c r="G29" s="158" t="s">
        <v>518</v>
      </c>
      <c r="H29" s="158"/>
      <c r="I29" s="158"/>
      <c r="J29" s="158"/>
      <c r="K29" s="159" t="s">
        <v>654</v>
      </c>
      <c r="L29" s="159"/>
      <c r="M29" s="107" t="s">
        <v>531</v>
      </c>
      <c r="N29" s="90">
        <v>1264300</v>
      </c>
      <c r="O29" s="90"/>
      <c r="P29" s="108">
        <f t="shared" si="0"/>
        <v>1264300</v>
      </c>
    </row>
    <row r="30" spans="1:16" ht="12.75">
      <c r="A30" s="157" t="s">
        <v>618</v>
      </c>
      <c r="B30" s="157"/>
      <c r="C30" s="104"/>
      <c r="D30" s="105" t="s">
        <v>661</v>
      </c>
      <c r="E30" s="106" t="s">
        <v>648</v>
      </c>
      <c r="F30" s="106">
        <v>29900</v>
      </c>
      <c r="G30" s="159" t="s">
        <v>655</v>
      </c>
      <c r="H30" s="159"/>
      <c r="I30" s="159"/>
      <c r="J30" s="159"/>
      <c r="K30" s="159" t="s">
        <v>621</v>
      </c>
      <c r="L30" s="159"/>
      <c r="M30" s="107" t="s">
        <v>622</v>
      </c>
      <c r="N30" s="90">
        <v>120000</v>
      </c>
      <c r="O30" s="89"/>
      <c r="P30" s="108">
        <f t="shared" si="0"/>
        <v>120000</v>
      </c>
    </row>
    <row r="31" spans="1:16" ht="12.75">
      <c r="A31" s="146" t="s">
        <v>515</v>
      </c>
      <c r="B31" s="146"/>
      <c r="C31" s="109"/>
      <c r="D31" s="105" t="s">
        <v>661</v>
      </c>
      <c r="E31" s="110" t="s">
        <v>516</v>
      </c>
      <c r="F31" s="110" t="s">
        <v>517</v>
      </c>
      <c r="G31" s="148" t="s">
        <v>518</v>
      </c>
      <c r="H31" s="149"/>
      <c r="I31" s="149"/>
      <c r="J31" s="150"/>
      <c r="K31" s="86" t="s">
        <v>519</v>
      </c>
      <c r="L31" s="86"/>
      <c r="M31" s="87" t="s">
        <v>520</v>
      </c>
      <c r="N31" s="88">
        <v>1367600</v>
      </c>
      <c r="O31" s="89">
        <v>38100</v>
      </c>
      <c r="P31" s="108">
        <f>N31-O31</f>
        <v>1329500</v>
      </c>
    </row>
    <row r="32" spans="1:16" ht="12.75">
      <c r="A32" s="146" t="s">
        <v>521</v>
      </c>
      <c r="B32" s="146"/>
      <c r="C32" s="109"/>
      <c r="D32" s="105" t="s">
        <v>661</v>
      </c>
      <c r="E32" s="110" t="s">
        <v>516</v>
      </c>
      <c r="F32" s="110" t="s">
        <v>517</v>
      </c>
      <c r="G32" s="154" t="s">
        <v>518</v>
      </c>
      <c r="H32" s="154"/>
      <c r="I32" s="154"/>
      <c r="J32" s="154"/>
      <c r="K32" s="86" t="s">
        <v>522</v>
      </c>
      <c r="L32" s="86"/>
      <c r="M32" s="87" t="s">
        <v>523</v>
      </c>
      <c r="N32" s="88">
        <v>413000</v>
      </c>
      <c r="O32" s="88"/>
      <c r="P32" s="108">
        <f t="shared" si="0"/>
        <v>413000</v>
      </c>
    </row>
    <row r="33" spans="1:16" ht="12.75">
      <c r="A33" s="146" t="s">
        <v>515</v>
      </c>
      <c r="B33" s="146"/>
      <c r="C33" s="109"/>
      <c r="D33" s="105" t="s">
        <v>661</v>
      </c>
      <c r="E33" s="110" t="s">
        <v>516</v>
      </c>
      <c r="F33" s="110" t="s">
        <v>524</v>
      </c>
      <c r="G33" s="154" t="s">
        <v>518</v>
      </c>
      <c r="H33" s="154"/>
      <c r="I33" s="154"/>
      <c r="J33" s="154"/>
      <c r="K33" s="86" t="s">
        <v>519</v>
      </c>
      <c r="L33" s="86"/>
      <c r="M33" s="87" t="s">
        <v>520</v>
      </c>
      <c r="N33" s="88">
        <v>20814500</v>
      </c>
      <c r="O33" s="88">
        <v>602700</v>
      </c>
      <c r="P33" s="108">
        <f t="shared" si="0"/>
        <v>20211800</v>
      </c>
    </row>
    <row r="34" spans="1:16" ht="12.75">
      <c r="A34" s="146" t="s">
        <v>525</v>
      </c>
      <c r="B34" s="146"/>
      <c r="C34" s="109"/>
      <c r="D34" s="105" t="s">
        <v>661</v>
      </c>
      <c r="E34" s="110" t="s">
        <v>516</v>
      </c>
      <c r="F34" s="110" t="s">
        <v>524</v>
      </c>
      <c r="G34" s="154" t="s">
        <v>518</v>
      </c>
      <c r="H34" s="154"/>
      <c r="I34" s="154"/>
      <c r="J34" s="154"/>
      <c r="K34" s="86" t="s">
        <v>526</v>
      </c>
      <c r="L34" s="86"/>
      <c r="M34" s="87" t="s">
        <v>527</v>
      </c>
      <c r="N34" s="88">
        <v>4600</v>
      </c>
      <c r="O34" s="88"/>
      <c r="P34" s="108">
        <f t="shared" si="0"/>
        <v>4600</v>
      </c>
    </row>
    <row r="35" spans="1:16" ht="12.75">
      <c r="A35" s="146" t="s">
        <v>528</v>
      </c>
      <c r="B35" s="146"/>
      <c r="C35" s="109"/>
      <c r="D35" s="105" t="s">
        <v>661</v>
      </c>
      <c r="E35" s="110" t="s">
        <v>516</v>
      </c>
      <c r="F35" s="110" t="s">
        <v>524</v>
      </c>
      <c r="G35" s="154" t="s">
        <v>518</v>
      </c>
      <c r="H35" s="154"/>
      <c r="I35" s="154"/>
      <c r="J35" s="154"/>
      <c r="K35" s="86" t="s">
        <v>526</v>
      </c>
      <c r="L35" s="86"/>
      <c r="M35" s="87" t="s">
        <v>529</v>
      </c>
      <c r="N35" s="88">
        <v>56000</v>
      </c>
      <c r="O35" s="88"/>
      <c r="P35" s="108">
        <f t="shared" si="0"/>
        <v>56000</v>
      </c>
    </row>
    <row r="36" spans="1:16" ht="12.75">
      <c r="A36" s="146" t="s">
        <v>530</v>
      </c>
      <c r="B36" s="146"/>
      <c r="C36" s="109"/>
      <c r="D36" s="105" t="s">
        <v>661</v>
      </c>
      <c r="E36" s="110" t="s">
        <v>516</v>
      </c>
      <c r="F36" s="110" t="s">
        <v>524</v>
      </c>
      <c r="G36" s="154" t="s">
        <v>518</v>
      </c>
      <c r="H36" s="154"/>
      <c r="I36" s="154"/>
      <c r="J36" s="154"/>
      <c r="K36" s="86" t="s">
        <v>526</v>
      </c>
      <c r="L36" s="86"/>
      <c r="M36" s="87" t="s">
        <v>531</v>
      </c>
      <c r="N36" s="88">
        <v>22000</v>
      </c>
      <c r="O36" s="88"/>
      <c r="P36" s="108">
        <f t="shared" si="0"/>
        <v>22000</v>
      </c>
    </row>
    <row r="37" spans="1:16" ht="12.75">
      <c r="A37" s="146" t="s">
        <v>521</v>
      </c>
      <c r="B37" s="146"/>
      <c r="C37" s="109"/>
      <c r="D37" s="105" t="s">
        <v>661</v>
      </c>
      <c r="E37" s="110" t="s">
        <v>516</v>
      </c>
      <c r="F37" s="110" t="s">
        <v>524</v>
      </c>
      <c r="G37" s="154" t="s">
        <v>518</v>
      </c>
      <c r="H37" s="154"/>
      <c r="I37" s="154"/>
      <c r="J37" s="154"/>
      <c r="K37" s="86" t="s">
        <v>522</v>
      </c>
      <c r="L37" s="86"/>
      <c r="M37" s="87" t="s">
        <v>523</v>
      </c>
      <c r="N37" s="88">
        <v>6286000</v>
      </c>
      <c r="O37" s="88"/>
      <c r="P37" s="108">
        <f t="shared" si="0"/>
        <v>6286000</v>
      </c>
    </row>
    <row r="38" spans="1:16" ht="12.75">
      <c r="A38" s="146" t="s">
        <v>532</v>
      </c>
      <c r="B38" s="146"/>
      <c r="C38" s="109"/>
      <c r="D38" s="105" t="s">
        <v>661</v>
      </c>
      <c r="E38" s="110" t="s">
        <v>516</v>
      </c>
      <c r="F38" s="110" t="s">
        <v>524</v>
      </c>
      <c r="G38" s="154" t="s">
        <v>518</v>
      </c>
      <c r="H38" s="154"/>
      <c r="I38" s="154"/>
      <c r="J38" s="154"/>
      <c r="K38" s="86" t="s">
        <v>533</v>
      </c>
      <c r="L38" s="86"/>
      <c r="M38" s="87" t="s">
        <v>534</v>
      </c>
      <c r="N38" s="88">
        <v>613400</v>
      </c>
      <c r="O38" s="88"/>
      <c r="P38" s="108">
        <f>N38-O38</f>
        <v>613400</v>
      </c>
    </row>
    <row r="39" spans="1:16" ht="12.75">
      <c r="A39" s="146" t="s">
        <v>535</v>
      </c>
      <c r="B39" s="146"/>
      <c r="C39" s="109"/>
      <c r="D39" s="105" t="s">
        <v>661</v>
      </c>
      <c r="E39" s="110" t="s">
        <v>516</v>
      </c>
      <c r="F39" s="110" t="s">
        <v>524</v>
      </c>
      <c r="G39" s="154" t="s">
        <v>518</v>
      </c>
      <c r="H39" s="154"/>
      <c r="I39" s="154"/>
      <c r="J39" s="154"/>
      <c r="K39" s="86" t="s">
        <v>533</v>
      </c>
      <c r="L39" s="86"/>
      <c r="M39" s="87" t="s">
        <v>536</v>
      </c>
      <c r="N39" s="88">
        <v>1104800</v>
      </c>
      <c r="O39" s="88"/>
      <c r="P39" s="108">
        <f t="shared" si="0"/>
        <v>1104800</v>
      </c>
    </row>
    <row r="40" spans="1:16" ht="12.75">
      <c r="A40" s="146" t="s">
        <v>537</v>
      </c>
      <c r="B40" s="146"/>
      <c r="C40" s="109"/>
      <c r="D40" s="105" t="s">
        <v>661</v>
      </c>
      <c r="E40" s="110" t="s">
        <v>516</v>
      </c>
      <c r="F40" s="110" t="s">
        <v>524</v>
      </c>
      <c r="G40" s="154" t="s">
        <v>518</v>
      </c>
      <c r="H40" s="154"/>
      <c r="I40" s="154"/>
      <c r="J40" s="154"/>
      <c r="K40" s="86" t="s">
        <v>533</v>
      </c>
      <c r="L40" s="86"/>
      <c r="M40" s="87" t="s">
        <v>538</v>
      </c>
      <c r="N40" s="88">
        <v>592500</v>
      </c>
      <c r="O40" s="88"/>
      <c r="P40" s="108">
        <f t="shared" si="0"/>
        <v>592500</v>
      </c>
    </row>
    <row r="41" spans="1:16" ht="12.75">
      <c r="A41" s="146" t="s">
        <v>530</v>
      </c>
      <c r="B41" s="146"/>
      <c r="C41" s="109"/>
      <c r="D41" s="105" t="s">
        <v>661</v>
      </c>
      <c r="E41" s="110" t="s">
        <v>516</v>
      </c>
      <c r="F41" s="110" t="s">
        <v>524</v>
      </c>
      <c r="G41" s="154" t="s">
        <v>518</v>
      </c>
      <c r="H41" s="154"/>
      <c r="I41" s="154"/>
      <c r="J41" s="154"/>
      <c r="K41" s="86" t="s">
        <v>533</v>
      </c>
      <c r="L41" s="86"/>
      <c r="M41" s="87" t="s">
        <v>531</v>
      </c>
      <c r="N41" s="88">
        <v>407100</v>
      </c>
      <c r="O41" s="88">
        <v>22428</v>
      </c>
      <c r="P41" s="108">
        <f t="shared" si="0"/>
        <v>384672</v>
      </c>
    </row>
    <row r="42" spans="1:16" ht="12.75">
      <c r="A42" s="146" t="s">
        <v>539</v>
      </c>
      <c r="B42" s="146"/>
      <c r="C42" s="109"/>
      <c r="D42" s="105" t="s">
        <v>661</v>
      </c>
      <c r="E42" s="110" t="s">
        <v>516</v>
      </c>
      <c r="F42" s="110" t="s">
        <v>524</v>
      </c>
      <c r="G42" s="154" t="s">
        <v>518</v>
      </c>
      <c r="H42" s="154"/>
      <c r="I42" s="154"/>
      <c r="J42" s="154"/>
      <c r="K42" s="86" t="s">
        <v>533</v>
      </c>
      <c r="L42" s="86"/>
      <c r="M42" s="87" t="s">
        <v>540</v>
      </c>
      <c r="N42" s="88">
        <v>427500</v>
      </c>
      <c r="O42" s="88"/>
      <c r="P42" s="108">
        <f t="shared" si="0"/>
        <v>427500</v>
      </c>
    </row>
    <row r="43" spans="1:16" ht="12.75">
      <c r="A43" s="146" t="s">
        <v>541</v>
      </c>
      <c r="B43" s="146"/>
      <c r="C43" s="109"/>
      <c r="D43" s="105" t="s">
        <v>661</v>
      </c>
      <c r="E43" s="110" t="s">
        <v>516</v>
      </c>
      <c r="F43" s="110" t="s">
        <v>524</v>
      </c>
      <c r="G43" s="154" t="s">
        <v>518</v>
      </c>
      <c r="H43" s="154"/>
      <c r="I43" s="154"/>
      <c r="J43" s="154"/>
      <c r="K43" s="86" t="s">
        <v>533</v>
      </c>
      <c r="L43" s="86"/>
      <c r="M43" s="87" t="s">
        <v>542</v>
      </c>
      <c r="N43" s="88">
        <v>1320700</v>
      </c>
      <c r="O43" s="88"/>
      <c r="P43" s="108">
        <f t="shared" si="0"/>
        <v>1320700</v>
      </c>
    </row>
    <row r="44" spans="1:16" ht="12.75">
      <c r="A44" s="146" t="s">
        <v>543</v>
      </c>
      <c r="B44" s="146"/>
      <c r="C44" s="109"/>
      <c r="D44" s="105" t="s">
        <v>661</v>
      </c>
      <c r="E44" s="110" t="s">
        <v>516</v>
      </c>
      <c r="F44" s="110" t="s">
        <v>524</v>
      </c>
      <c r="G44" s="154" t="s">
        <v>518</v>
      </c>
      <c r="H44" s="154"/>
      <c r="I44" s="154"/>
      <c r="J44" s="154"/>
      <c r="K44" s="86" t="s">
        <v>544</v>
      </c>
      <c r="L44" s="86"/>
      <c r="M44" s="87" t="s">
        <v>545</v>
      </c>
      <c r="N44" s="88">
        <v>5000</v>
      </c>
      <c r="O44" s="88"/>
      <c r="P44" s="108">
        <f t="shared" si="0"/>
        <v>5000</v>
      </c>
    </row>
    <row r="45" spans="1:16" ht="12.75">
      <c r="A45" s="146" t="s">
        <v>515</v>
      </c>
      <c r="B45" s="146"/>
      <c r="C45" s="109"/>
      <c r="D45" s="105" t="s">
        <v>661</v>
      </c>
      <c r="E45" s="110" t="s">
        <v>516</v>
      </c>
      <c r="F45" s="110" t="s">
        <v>524</v>
      </c>
      <c r="G45" s="151" t="s">
        <v>546</v>
      </c>
      <c r="H45" s="151"/>
      <c r="I45" s="151"/>
      <c r="J45" s="151"/>
      <c r="K45" s="86" t="s">
        <v>519</v>
      </c>
      <c r="L45" s="86"/>
      <c r="M45" s="87" t="s">
        <v>520</v>
      </c>
      <c r="N45" s="88">
        <f>934000+9</f>
        <v>934009</v>
      </c>
      <c r="O45" s="88"/>
      <c r="P45" s="108">
        <f t="shared" si="0"/>
        <v>934009</v>
      </c>
    </row>
    <row r="46" spans="1:16" ht="12.75">
      <c r="A46" s="146" t="s">
        <v>521</v>
      </c>
      <c r="B46" s="146"/>
      <c r="C46" s="109"/>
      <c r="D46" s="105" t="s">
        <v>661</v>
      </c>
      <c r="E46" s="110" t="s">
        <v>516</v>
      </c>
      <c r="F46" s="110" t="s">
        <v>524</v>
      </c>
      <c r="G46" s="151" t="s">
        <v>546</v>
      </c>
      <c r="H46" s="151"/>
      <c r="I46" s="151"/>
      <c r="J46" s="151"/>
      <c r="K46" s="86" t="s">
        <v>522</v>
      </c>
      <c r="L46" s="86"/>
      <c r="M46" s="87" t="s">
        <v>523</v>
      </c>
      <c r="N46" s="88">
        <v>282100</v>
      </c>
      <c r="O46" s="88"/>
      <c r="P46" s="108">
        <f t="shared" si="0"/>
        <v>282100</v>
      </c>
    </row>
    <row r="47" spans="1:16" ht="12.75">
      <c r="A47" s="146" t="s">
        <v>515</v>
      </c>
      <c r="B47" s="146"/>
      <c r="C47" s="109"/>
      <c r="D47" s="105" t="s">
        <v>661</v>
      </c>
      <c r="E47" s="110" t="s">
        <v>516</v>
      </c>
      <c r="F47" s="110" t="s">
        <v>524</v>
      </c>
      <c r="G47" s="151" t="s">
        <v>547</v>
      </c>
      <c r="H47" s="151"/>
      <c r="I47" s="151"/>
      <c r="J47" s="151"/>
      <c r="K47" s="86" t="s">
        <v>519</v>
      </c>
      <c r="L47" s="86"/>
      <c r="M47" s="87" t="s">
        <v>520</v>
      </c>
      <c r="N47" s="88">
        <f>478600-40</f>
        <v>478560</v>
      </c>
      <c r="O47" s="88"/>
      <c r="P47" s="108">
        <f t="shared" si="0"/>
        <v>478560</v>
      </c>
    </row>
    <row r="48" spans="1:16" ht="12.75">
      <c r="A48" s="146" t="s">
        <v>521</v>
      </c>
      <c r="B48" s="146"/>
      <c r="C48" s="109"/>
      <c r="D48" s="105" t="s">
        <v>661</v>
      </c>
      <c r="E48" s="110" t="s">
        <v>516</v>
      </c>
      <c r="F48" s="110" t="s">
        <v>524</v>
      </c>
      <c r="G48" s="151" t="s">
        <v>547</v>
      </c>
      <c r="H48" s="151"/>
      <c r="I48" s="151"/>
      <c r="J48" s="151"/>
      <c r="K48" s="86" t="s">
        <v>522</v>
      </c>
      <c r="L48" s="86"/>
      <c r="M48" s="87" t="s">
        <v>523</v>
      </c>
      <c r="N48" s="88">
        <v>144500</v>
      </c>
      <c r="O48" s="88"/>
      <c r="P48" s="108">
        <f t="shared" si="0"/>
        <v>144500</v>
      </c>
    </row>
    <row r="49" spans="1:16" ht="12.75">
      <c r="A49" s="157" t="s">
        <v>515</v>
      </c>
      <c r="B49" s="157"/>
      <c r="C49" s="104"/>
      <c r="D49" s="105" t="s">
        <v>661</v>
      </c>
      <c r="E49" s="106" t="s">
        <v>660</v>
      </c>
      <c r="F49" s="106" t="s">
        <v>524</v>
      </c>
      <c r="G49" s="158" t="s">
        <v>518</v>
      </c>
      <c r="H49" s="158"/>
      <c r="I49" s="158"/>
      <c r="J49" s="158"/>
      <c r="K49" s="159" t="s">
        <v>519</v>
      </c>
      <c r="L49" s="159"/>
      <c r="M49" s="107" t="s">
        <v>520</v>
      </c>
      <c r="N49" s="90">
        <v>9951600</v>
      </c>
      <c r="O49" s="90">
        <v>180000</v>
      </c>
      <c r="P49" s="108">
        <f t="shared" si="0"/>
        <v>9771600</v>
      </c>
    </row>
    <row r="50" spans="1:16" ht="12.75">
      <c r="A50" s="157" t="s">
        <v>525</v>
      </c>
      <c r="B50" s="157"/>
      <c r="C50" s="104"/>
      <c r="D50" s="105" t="s">
        <v>661</v>
      </c>
      <c r="E50" s="106" t="s">
        <v>660</v>
      </c>
      <c r="F50" s="106" t="s">
        <v>524</v>
      </c>
      <c r="G50" s="158" t="s">
        <v>518</v>
      </c>
      <c r="H50" s="158"/>
      <c r="I50" s="158"/>
      <c r="J50" s="158"/>
      <c r="K50" s="159" t="s">
        <v>526</v>
      </c>
      <c r="L50" s="159"/>
      <c r="M50" s="107" t="s">
        <v>527</v>
      </c>
      <c r="N50" s="90">
        <v>1500</v>
      </c>
      <c r="O50" s="90"/>
      <c r="P50" s="108">
        <f t="shared" si="0"/>
        <v>1500</v>
      </c>
    </row>
    <row r="51" spans="1:16" ht="12.75">
      <c r="A51" s="157" t="s">
        <v>528</v>
      </c>
      <c r="B51" s="157"/>
      <c r="C51" s="104"/>
      <c r="D51" s="105" t="s">
        <v>661</v>
      </c>
      <c r="E51" s="106" t="s">
        <v>660</v>
      </c>
      <c r="F51" s="106" t="s">
        <v>524</v>
      </c>
      <c r="G51" s="158" t="s">
        <v>518</v>
      </c>
      <c r="H51" s="158"/>
      <c r="I51" s="158"/>
      <c r="J51" s="158"/>
      <c r="K51" s="159" t="s">
        <v>526</v>
      </c>
      <c r="L51" s="159"/>
      <c r="M51" s="107" t="s">
        <v>529</v>
      </c>
      <c r="N51" s="90">
        <v>20000</v>
      </c>
      <c r="O51" s="90"/>
      <c r="P51" s="108">
        <f t="shared" si="0"/>
        <v>20000</v>
      </c>
    </row>
    <row r="52" spans="1:16" ht="12.75">
      <c r="A52" s="157" t="s">
        <v>530</v>
      </c>
      <c r="B52" s="157"/>
      <c r="C52" s="104"/>
      <c r="D52" s="105" t="s">
        <v>661</v>
      </c>
      <c r="E52" s="106" t="s">
        <v>660</v>
      </c>
      <c r="F52" s="106" t="s">
        <v>524</v>
      </c>
      <c r="G52" s="158" t="s">
        <v>518</v>
      </c>
      <c r="H52" s="158"/>
      <c r="I52" s="158"/>
      <c r="J52" s="158"/>
      <c r="K52" s="159" t="s">
        <v>526</v>
      </c>
      <c r="L52" s="159"/>
      <c r="M52" s="107" t="s">
        <v>531</v>
      </c>
      <c r="N52" s="90">
        <v>15000</v>
      </c>
      <c r="O52" s="90"/>
      <c r="P52" s="108">
        <f t="shared" si="0"/>
        <v>15000</v>
      </c>
    </row>
    <row r="53" spans="1:16" ht="12.75">
      <c r="A53" s="157" t="s">
        <v>521</v>
      </c>
      <c r="B53" s="157"/>
      <c r="C53" s="104"/>
      <c r="D53" s="105" t="s">
        <v>661</v>
      </c>
      <c r="E53" s="106" t="s">
        <v>660</v>
      </c>
      <c r="F53" s="106" t="s">
        <v>524</v>
      </c>
      <c r="G53" s="158" t="s">
        <v>518</v>
      </c>
      <c r="H53" s="158"/>
      <c r="I53" s="158"/>
      <c r="J53" s="158"/>
      <c r="K53" s="159" t="s">
        <v>522</v>
      </c>
      <c r="L53" s="159"/>
      <c r="M53" s="107" t="s">
        <v>523</v>
      </c>
      <c r="N53" s="90">
        <v>2280700</v>
      </c>
      <c r="O53" s="90"/>
      <c r="P53" s="108">
        <f t="shared" si="0"/>
        <v>2280700</v>
      </c>
    </row>
    <row r="54" spans="1:16" ht="12.75">
      <c r="A54" s="157" t="s">
        <v>532</v>
      </c>
      <c r="B54" s="157"/>
      <c r="C54" s="104"/>
      <c r="D54" s="105" t="s">
        <v>661</v>
      </c>
      <c r="E54" s="106" t="s">
        <v>660</v>
      </c>
      <c r="F54" s="106" t="s">
        <v>524</v>
      </c>
      <c r="G54" s="158" t="s">
        <v>518</v>
      </c>
      <c r="H54" s="158"/>
      <c r="I54" s="158"/>
      <c r="J54" s="158"/>
      <c r="K54" s="159" t="s">
        <v>533</v>
      </c>
      <c r="L54" s="159"/>
      <c r="M54" s="107" t="s">
        <v>534</v>
      </c>
      <c r="N54" s="90">
        <v>36500</v>
      </c>
      <c r="O54" s="90"/>
      <c r="P54" s="108">
        <f t="shared" si="0"/>
        <v>36500</v>
      </c>
    </row>
    <row r="55" spans="1:16" ht="12.75">
      <c r="A55" s="157" t="s">
        <v>537</v>
      </c>
      <c r="B55" s="157"/>
      <c r="C55" s="104"/>
      <c r="D55" s="105" t="s">
        <v>661</v>
      </c>
      <c r="E55" s="106" t="s">
        <v>660</v>
      </c>
      <c r="F55" s="106" t="s">
        <v>524</v>
      </c>
      <c r="G55" s="158" t="s">
        <v>518</v>
      </c>
      <c r="H55" s="158"/>
      <c r="I55" s="158"/>
      <c r="J55" s="158"/>
      <c r="K55" s="159" t="s">
        <v>533</v>
      </c>
      <c r="L55" s="159"/>
      <c r="M55" s="107" t="s">
        <v>538</v>
      </c>
      <c r="N55" s="90">
        <v>5000</v>
      </c>
      <c r="O55" s="90"/>
      <c r="P55" s="108">
        <f t="shared" si="0"/>
        <v>5000</v>
      </c>
    </row>
    <row r="56" spans="1:16" ht="12.75">
      <c r="A56" s="157" t="s">
        <v>530</v>
      </c>
      <c r="B56" s="157"/>
      <c r="C56" s="104"/>
      <c r="D56" s="105" t="s">
        <v>661</v>
      </c>
      <c r="E56" s="106" t="s">
        <v>660</v>
      </c>
      <c r="F56" s="106" t="s">
        <v>524</v>
      </c>
      <c r="G56" s="158" t="s">
        <v>518</v>
      </c>
      <c r="H56" s="158"/>
      <c r="I56" s="158"/>
      <c r="J56" s="158"/>
      <c r="K56" s="159" t="s">
        <v>533</v>
      </c>
      <c r="L56" s="159"/>
      <c r="M56" s="107" t="s">
        <v>531</v>
      </c>
      <c r="N56" s="90">
        <v>210000</v>
      </c>
      <c r="O56" s="90"/>
      <c r="P56" s="108">
        <f t="shared" si="0"/>
        <v>210000</v>
      </c>
    </row>
    <row r="57" spans="1:16" ht="12.75">
      <c r="A57" s="157" t="s">
        <v>539</v>
      </c>
      <c r="B57" s="157"/>
      <c r="C57" s="104"/>
      <c r="D57" s="105" t="s">
        <v>661</v>
      </c>
      <c r="E57" s="106" t="s">
        <v>660</v>
      </c>
      <c r="F57" s="106" t="s">
        <v>524</v>
      </c>
      <c r="G57" s="158" t="s">
        <v>518</v>
      </c>
      <c r="H57" s="158"/>
      <c r="I57" s="158"/>
      <c r="J57" s="158"/>
      <c r="K57" s="159" t="s">
        <v>533</v>
      </c>
      <c r="L57" s="159"/>
      <c r="M57" s="107" t="s">
        <v>540</v>
      </c>
      <c r="N57" s="90">
        <v>80000</v>
      </c>
      <c r="O57" s="90"/>
      <c r="P57" s="108">
        <f t="shared" si="0"/>
        <v>80000</v>
      </c>
    </row>
    <row r="58" spans="1:16" ht="12.75">
      <c r="A58" s="157" t="s">
        <v>541</v>
      </c>
      <c r="B58" s="157"/>
      <c r="C58" s="104"/>
      <c r="D58" s="105" t="s">
        <v>661</v>
      </c>
      <c r="E58" s="106" t="s">
        <v>660</v>
      </c>
      <c r="F58" s="106" t="s">
        <v>524</v>
      </c>
      <c r="G58" s="158" t="s">
        <v>518</v>
      </c>
      <c r="H58" s="158"/>
      <c r="I58" s="158"/>
      <c r="J58" s="158"/>
      <c r="K58" s="159" t="s">
        <v>533</v>
      </c>
      <c r="L58" s="159"/>
      <c r="M58" s="107" t="s">
        <v>542</v>
      </c>
      <c r="N58" s="90">
        <v>70000</v>
      </c>
      <c r="O58" s="90"/>
      <c r="P58" s="108">
        <f t="shared" si="0"/>
        <v>70000</v>
      </c>
    </row>
    <row r="59" spans="1:16" ht="12.75">
      <c r="A59" s="157" t="s">
        <v>543</v>
      </c>
      <c r="B59" s="157"/>
      <c r="C59" s="104"/>
      <c r="D59" s="105" t="s">
        <v>661</v>
      </c>
      <c r="E59" s="106" t="s">
        <v>660</v>
      </c>
      <c r="F59" s="106" t="s">
        <v>524</v>
      </c>
      <c r="G59" s="158" t="s">
        <v>518</v>
      </c>
      <c r="H59" s="158"/>
      <c r="I59" s="158"/>
      <c r="J59" s="158"/>
      <c r="K59" s="159" t="s">
        <v>544</v>
      </c>
      <c r="L59" s="159"/>
      <c r="M59" s="107" t="s">
        <v>545</v>
      </c>
      <c r="N59" s="90">
        <v>1200</v>
      </c>
      <c r="O59" s="90"/>
      <c r="P59" s="108">
        <f t="shared" si="0"/>
        <v>1200</v>
      </c>
    </row>
    <row r="60" spans="1:16" ht="12.75" hidden="1">
      <c r="A60" s="85"/>
      <c r="B60" s="85"/>
      <c r="C60" s="109"/>
      <c r="D60" s="111"/>
      <c r="E60" s="110"/>
      <c r="F60" s="110"/>
      <c r="G60" s="110"/>
      <c r="H60" s="110"/>
      <c r="I60" s="110"/>
      <c r="J60" s="110"/>
      <c r="K60" s="86"/>
      <c r="L60" s="86"/>
      <c r="M60" s="87"/>
      <c r="N60" s="88"/>
      <c r="O60" s="88"/>
      <c r="P60" s="108">
        <f t="shared" si="0"/>
        <v>0</v>
      </c>
    </row>
    <row r="61" spans="1:16" ht="12.75">
      <c r="A61" s="146" t="s">
        <v>543</v>
      </c>
      <c r="B61" s="146"/>
      <c r="C61" s="109"/>
      <c r="D61" s="105" t="s">
        <v>661</v>
      </c>
      <c r="E61" s="110" t="s">
        <v>548</v>
      </c>
      <c r="F61" s="110" t="s">
        <v>549</v>
      </c>
      <c r="G61" s="151" t="s">
        <v>550</v>
      </c>
      <c r="H61" s="151"/>
      <c r="I61" s="151"/>
      <c r="J61" s="151"/>
      <c r="K61" s="86" t="s">
        <v>551</v>
      </c>
      <c r="L61" s="86"/>
      <c r="M61" s="87" t="s">
        <v>545</v>
      </c>
      <c r="N61" s="88">
        <v>3000000</v>
      </c>
      <c r="O61" s="88"/>
      <c r="P61" s="108">
        <f t="shared" si="0"/>
        <v>3000000</v>
      </c>
    </row>
    <row r="62" spans="1:16" ht="12.75">
      <c r="A62" s="146" t="s">
        <v>530</v>
      </c>
      <c r="B62" s="146"/>
      <c r="C62" s="109"/>
      <c r="D62" s="105" t="s">
        <v>661</v>
      </c>
      <c r="E62" s="110" t="s">
        <v>552</v>
      </c>
      <c r="F62" s="110" t="s">
        <v>553</v>
      </c>
      <c r="G62" s="151" t="s">
        <v>554</v>
      </c>
      <c r="H62" s="151"/>
      <c r="I62" s="151"/>
      <c r="J62" s="151"/>
      <c r="K62" s="86" t="s">
        <v>533</v>
      </c>
      <c r="L62" s="86"/>
      <c r="M62" s="87" t="s">
        <v>531</v>
      </c>
      <c r="N62" s="88">
        <v>50000</v>
      </c>
      <c r="O62" s="88"/>
      <c r="P62" s="108">
        <f t="shared" si="0"/>
        <v>50000</v>
      </c>
    </row>
    <row r="63" spans="1:16" ht="12.75">
      <c r="A63" s="146" t="s">
        <v>555</v>
      </c>
      <c r="B63" s="146"/>
      <c r="C63" s="109"/>
      <c r="D63" s="105" t="s">
        <v>661</v>
      </c>
      <c r="E63" s="110" t="s">
        <v>552</v>
      </c>
      <c r="F63" s="110" t="s">
        <v>553</v>
      </c>
      <c r="G63" s="151" t="s">
        <v>554</v>
      </c>
      <c r="H63" s="151"/>
      <c r="I63" s="151"/>
      <c r="J63" s="151"/>
      <c r="K63" s="86" t="s">
        <v>556</v>
      </c>
      <c r="L63" s="86"/>
      <c r="M63" s="87" t="s">
        <v>557</v>
      </c>
      <c r="N63" s="88">
        <v>50000</v>
      </c>
      <c r="O63" s="88"/>
      <c r="P63" s="108">
        <f t="shared" si="0"/>
        <v>50000</v>
      </c>
    </row>
    <row r="64" spans="1:16" ht="12.75">
      <c r="A64" s="146" t="s">
        <v>555</v>
      </c>
      <c r="B64" s="146"/>
      <c r="C64" s="109"/>
      <c r="D64" s="105" t="s">
        <v>661</v>
      </c>
      <c r="E64" s="110" t="s">
        <v>552</v>
      </c>
      <c r="F64" s="110" t="s">
        <v>558</v>
      </c>
      <c r="G64" s="151" t="s">
        <v>559</v>
      </c>
      <c r="H64" s="151"/>
      <c r="I64" s="151"/>
      <c r="J64" s="151"/>
      <c r="K64" s="86" t="s">
        <v>556</v>
      </c>
      <c r="L64" s="86"/>
      <c r="M64" s="87" t="s">
        <v>557</v>
      </c>
      <c r="N64" s="88">
        <v>400000</v>
      </c>
      <c r="O64" s="88">
        <v>40000</v>
      </c>
      <c r="P64" s="108">
        <f t="shared" si="0"/>
        <v>360000</v>
      </c>
    </row>
    <row r="65" spans="1:16" ht="12.75">
      <c r="A65" s="146" t="s">
        <v>530</v>
      </c>
      <c r="B65" s="146"/>
      <c r="C65" s="109"/>
      <c r="D65" s="105" t="s">
        <v>661</v>
      </c>
      <c r="E65" s="110" t="s">
        <v>552</v>
      </c>
      <c r="F65" s="110" t="s">
        <v>560</v>
      </c>
      <c r="G65" s="151" t="s">
        <v>561</v>
      </c>
      <c r="H65" s="151"/>
      <c r="I65" s="151"/>
      <c r="J65" s="151"/>
      <c r="K65" s="86" t="s">
        <v>533</v>
      </c>
      <c r="L65" s="86"/>
      <c r="M65" s="87" t="s">
        <v>531</v>
      </c>
      <c r="N65" s="88">
        <v>100000</v>
      </c>
      <c r="O65" s="88"/>
      <c r="P65" s="108">
        <f t="shared" si="0"/>
        <v>100000</v>
      </c>
    </row>
    <row r="66" spans="1:16" ht="12.75">
      <c r="A66" s="146" t="s">
        <v>515</v>
      </c>
      <c r="B66" s="146"/>
      <c r="C66" s="109"/>
      <c r="D66" s="105" t="s">
        <v>661</v>
      </c>
      <c r="E66" s="110" t="s">
        <v>552</v>
      </c>
      <c r="F66" s="110" t="s">
        <v>524</v>
      </c>
      <c r="G66" s="154" t="s">
        <v>518</v>
      </c>
      <c r="H66" s="154"/>
      <c r="I66" s="154"/>
      <c r="J66" s="154"/>
      <c r="K66" s="86" t="s">
        <v>519</v>
      </c>
      <c r="L66" s="112"/>
      <c r="M66" s="113" t="s">
        <v>520</v>
      </c>
      <c r="N66" s="88">
        <v>9015000</v>
      </c>
      <c r="O66" s="88">
        <v>216548.65</v>
      </c>
      <c r="P66" s="108">
        <f t="shared" si="0"/>
        <v>8798451.35</v>
      </c>
    </row>
    <row r="67" spans="1:16" ht="12.75">
      <c r="A67" s="146" t="s">
        <v>525</v>
      </c>
      <c r="B67" s="146"/>
      <c r="C67" s="109"/>
      <c r="D67" s="105" t="s">
        <v>661</v>
      </c>
      <c r="E67" s="110" t="s">
        <v>552</v>
      </c>
      <c r="F67" s="110" t="s">
        <v>524</v>
      </c>
      <c r="G67" s="154" t="s">
        <v>518</v>
      </c>
      <c r="H67" s="154"/>
      <c r="I67" s="154"/>
      <c r="J67" s="154"/>
      <c r="K67" s="86" t="s">
        <v>526</v>
      </c>
      <c r="L67" s="112"/>
      <c r="M67" s="113" t="s">
        <v>527</v>
      </c>
      <c r="N67" s="88">
        <v>500</v>
      </c>
      <c r="O67" s="88"/>
      <c r="P67" s="108">
        <f t="shared" si="0"/>
        <v>500</v>
      </c>
    </row>
    <row r="68" spans="1:16" ht="12.75">
      <c r="A68" s="146" t="s">
        <v>528</v>
      </c>
      <c r="B68" s="146"/>
      <c r="C68" s="109"/>
      <c r="D68" s="105" t="s">
        <v>661</v>
      </c>
      <c r="E68" s="110" t="s">
        <v>552</v>
      </c>
      <c r="F68" s="110" t="s">
        <v>524</v>
      </c>
      <c r="G68" s="154" t="s">
        <v>518</v>
      </c>
      <c r="H68" s="154"/>
      <c r="I68" s="154"/>
      <c r="J68" s="154"/>
      <c r="K68" s="86" t="s">
        <v>526</v>
      </c>
      <c r="L68" s="112"/>
      <c r="M68" s="113" t="s">
        <v>529</v>
      </c>
      <c r="N68" s="88">
        <v>15200</v>
      </c>
      <c r="O68" s="88">
        <v>241</v>
      </c>
      <c r="P68" s="108">
        <f t="shared" si="0"/>
        <v>14959</v>
      </c>
    </row>
    <row r="69" spans="1:16" ht="12.75">
      <c r="A69" s="146" t="s">
        <v>530</v>
      </c>
      <c r="B69" s="146"/>
      <c r="C69" s="109"/>
      <c r="D69" s="105" t="s">
        <v>661</v>
      </c>
      <c r="E69" s="110" t="s">
        <v>552</v>
      </c>
      <c r="F69" s="110" t="s">
        <v>524</v>
      </c>
      <c r="G69" s="154" t="s">
        <v>518</v>
      </c>
      <c r="H69" s="154"/>
      <c r="I69" s="154"/>
      <c r="J69" s="154"/>
      <c r="K69" s="86" t="s">
        <v>526</v>
      </c>
      <c r="L69" s="112"/>
      <c r="M69" s="113" t="s">
        <v>531</v>
      </c>
      <c r="N69" s="88">
        <v>15900</v>
      </c>
      <c r="O69" s="88"/>
      <c r="P69" s="108">
        <f t="shared" si="0"/>
        <v>15900</v>
      </c>
    </row>
    <row r="70" spans="1:16" ht="12.75">
      <c r="A70" s="146" t="s">
        <v>521</v>
      </c>
      <c r="B70" s="146"/>
      <c r="C70" s="109"/>
      <c r="D70" s="105" t="s">
        <v>661</v>
      </c>
      <c r="E70" s="110" t="s">
        <v>552</v>
      </c>
      <c r="F70" s="110" t="s">
        <v>524</v>
      </c>
      <c r="G70" s="154" t="s">
        <v>518</v>
      </c>
      <c r="H70" s="154"/>
      <c r="I70" s="154"/>
      <c r="J70" s="154"/>
      <c r="K70" s="86" t="s">
        <v>522</v>
      </c>
      <c r="L70" s="112"/>
      <c r="M70" s="113" t="s">
        <v>523</v>
      </c>
      <c r="N70" s="88">
        <v>2722500</v>
      </c>
      <c r="O70" s="88"/>
      <c r="P70" s="108">
        <f t="shared" si="0"/>
        <v>2722500</v>
      </c>
    </row>
    <row r="71" spans="1:16" ht="12.75">
      <c r="A71" s="146" t="s">
        <v>532</v>
      </c>
      <c r="B71" s="146"/>
      <c r="C71" s="109"/>
      <c r="D71" s="105" t="s">
        <v>661</v>
      </c>
      <c r="E71" s="110" t="s">
        <v>552</v>
      </c>
      <c r="F71" s="110" t="s">
        <v>524</v>
      </c>
      <c r="G71" s="154" t="s">
        <v>518</v>
      </c>
      <c r="H71" s="154"/>
      <c r="I71" s="154"/>
      <c r="J71" s="154"/>
      <c r="K71" s="86" t="s">
        <v>533</v>
      </c>
      <c r="L71" s="112"/>
      <c r="M71" s="113" t="s">
        <v>534</v>
      </c>
      <c r="N71" s="88">
        <v>74600</v>
      </c>
      <c r="O71" s="88">
        <v>5835.52</v>
      </c>
      <c r="P71" s="108">
        <f t="shared" si="0"/>
        <v>68764.48</v>
      </c>
    </row>
    <row r="72" spans="1:16" ht="12.75">
      <c r="A72" s="146" t="s">
        <v>537</v>
      </c>
      <c r="B72" s="146"/>
      <c r="C72" s="109"/>
      <c r="D72" s="105" t="s">
        <v>661</v>
      </c>
      <c r="E72" s="110" t="s">
        <v>552</v>
      </c>
      <c r="F72" s="110" t="s">
        <v>524</v>
      </c>
      <c r="G72" s="154" t="s">
        <v>518</v>
      </c>
      <c r="H72" s="154"/>
      <c r="I72" s="154"/>
      <c r="J72" s="154"/>
      <c r="K72" s="86" t="s">
        <v>533</v>
      </c>
      <c r="L72" s="112"/>
      <c r="M72" s="113" t="s">
        <v>538</v>
      </c>
      <c r="N72" s="88">
        <v>38000</v>
      </c>
      <c r="O72" s="88"/>
      <c r="P72" s="108">
        <f t="shared" si="0"/>
        <v>38000</v>
      </c>
    </row>
    <row r="73" spans="1:16" ht="12.75">
      <c r="A73" s="146" t="s">
        <v>530</v>
      </c>
      <c r="B73" s="146"/>
      <c r="C73" s="109"/>
      <c r="D73" s="105" t="s">
        <v>661</v>
      </c>
      <c r="E73" s="110" t="s">
        <v>552</v>
      </c>
      <c r="F73" s="110" t="s">
        <v>524</v>
      </c>
      <c r="G73" s="154" t="s">
        <v>518</v>
      </c>
      <c r="H73" s="154"/>
      <c r="I73" s="154"/>
      <c r="J73" s="154"/>
      <c r="K73" s="86" t="s">
        <v>533</v>
      </c>
      <c r="L73" s="112"/>
      <c r="M73" s="113" t="s">
        <v>531</v>
      </c>
      <c r="N73" s="88">
        <v>157400</v>
      </c>
      <c r="O73" s="88">
        <v>16206</v>
      </c>
      <c r="P73" s="108">
        <f aca="true" t="shared" si="1" ref="P73:P129">N73-O73</f>
        <v>141194</v>
      </c>
    </row>
    <row r="74" spans="1:16" ht="12.75">
      <c r="A74" s="146" t="s">
        <v>539</v>
      </c>
      <c r="B74" s="146"/>
      <c r="C74" s="109"/>
      <c r="D74" s="105" t="s">
        <v>661</v>
      </c>
      <c r="E74" s="110" t="s">
        <v>552</v>
      </c>
      <c r="F74" s="110" t="s">
        <v>524</v>
      </c>
      <c r="G74" s="154" t="s">
        <v>518</v>
      </c>
      <c r="H74" s="154"/>
      <c r="I74" s="154"/>
      <c r="J74" s="154"/>
      <c r="K74" s="86" t="s">
        <v>533</v>
      </c>
      <c r="L74" s="112"/>
      <c r="M74" s="113" t="s">
        <v>540</v>
      </c>
      <c r="N74" s="88">
        <v>100000</v>
      </c>
      <c r="O74" s="88"/>
      <c r="P74" s="108">
        <f t="shared" si="1"/>
        <v>100000</v>
      </c>
    </row>
    <row r="75" spans="1:16" ht="12.75">
      <c r="A75" s="146" t="s">
        <v>541</v>
      </c>
      <c r="B75" s="146"/>
      <c r="C75" s="109"/>
      <c r="D75" s="105" t="s">
        <v>661</v>
      </c>
      <c r="E75" s="110" t="s">
        <v>552</v>
      </c>
      <c r="F75" s="110" t="s">
        <v>524</v>
      </c>
      <c r="G75" s="154" t="s">
        <v>518</v>
      </c>
      <c r="H75" s="154"/>
      <c r="I75" s="154"/>
      <c r="J75" s="154"/>
      <c r="K75" s="86" t="s">
        <v>533</v>
      </c>
      <c r="L75" s="112"/>
      <c r="M75" s="113" t="s">
        <v>542</v>
      </c>
      <c r="N75" s="88">
        <v>180100</v>
      </c>
      <c r="O75" s="88"/>
      <c r="P75" s="108">
        <f t="shared" si="1"/>
        <v>180100</v>
      </c>
    </row>
    <row r="76" spans="1:16" ht="12.75">
      <c r="A76" s="146" t="s">
        <v>543</v>
      </c>
      <c r="B76" s="146"/>
      <c r="C76" s="109"/>
      <c r="D76" s="105" t="s">
        <v>661</v>
      </c>
      <c r="E76" s="110" t="s">
        <v>552</v>
      </c>
      <c r="F76" s="110" t="s">
        <v>524</v>
      </c>
      <c r="G76" s="154" t="s">
        <v>518</v>
      </c>
      <c r="H76" s="154"/>
      <c r="I76" s="154"/>
      <c r="J76" s="154"/>
      <c r="K76" s="86" t="s">
        <v>544</v>
      </c>
      <c r="L76" s="112"/>
      <c r="M76" s="113" t="s">
        <v>545</v>
      </c>
      <c r="N76" s="88">
        <v>100</v>
      </c>
      <c r="O76" s="88"/>
      <c r="P76" s="108">
        <f t="shared" si="1"/>
        <v>100</v>
      </c>
    </row>
    <row r="77" spans="1:16" ht="12.75">
      <c r="A77" s="146" t="s">
        <v>530</v>
      </c>
      <c r="B77" s="146"/>
      <c r="C77" s="109"/>
      <c r="D77" s="105" t="s">
        <v>661</v>
      </c>
      <c r="E77" s="110" t="s">
        <v>552</v>
      </c>
      <c r="F77" s="110" t="s">
        <v>549</v>
      </c>
      <c r="G77" s="151" t="s">
        <v>656</v>
      </c>
      <c r="H77" s="151"/>
      <c r="I77" s="151"/>
      <c r="J77" s="151"/>
      <c r="K77" s="86" t="s">
        <v>533</v>
      </c>
      <c r="L77" s="112"/>
      <c r="M77" s="113" t="s">
        <v>531</v>
      </c>
      <c r="N77" s="88">
        <v>1126300</v>
      </c>
      <c r="O77" s="88"/>
      <c r="P77" s="108">
        <f t="shared" si="1"/>
        <v>1126300</v>
      </c>
    </row>
    <row r="78" spans="1:16" ht="12.75">
      <c r="A78" s="146" t="s">
        <v>537</v>
      </c>
      <c r="B78" s="146"/>
      <c r="C78" s="109"/>
      <c r="D78" s="105" t="s">
        <v>661</v>
      </c>
      <c r="E78" s="110" t="s">
        <v>552</v>
      </c>
      <c r="F78" s="110" t="s">
        <v>549</v>
      </c>
      <c r="G78" s="151" t="s">
        <v>657</v>
      </c>
      <c r="H78" s="151"/>
      <c r="I78" s="151"/>
      <c r="J78" s="151"/>
      <c r="K78" s="86" t="s">
        <v>533</v>
      </c>
      <c r="L78" s="112"/>
      <c r="M78" s="113" t="s">
        <v>538</v>
      </c>
      <c r="N78" s="88">
        <v>40000</v>
      </c>
      <c r="O78" s="88"/>
      <c r="P78" s="108">
        <f t="shared" si="1"/>
        <v>40000</v>
      </c>
    </row>
    <row r="79" spans="1:16" ht="12.75">
      <c r="A79" s="146" t="s">
        <v>530</v>
      </c>
      <c r="B79" s="146"/>
      <c r="C79" s="109"/>
      <c r="D79" s="105" t="s">
        <v>661</v>
      </c>
      <c r="E79" s="110" t="s">
        <v>552</v>
      </c>
      <c r="F79" s="110" t="s">
        <v>549</v>
      </c>
      <c r="G79" s="151" t="s">
        <v>574</v>
      </c>
      <c r="H79" s="151"/>
      <c r="I79" s="151"/>
      <c r="J79" s="151"/>
      <c r="K79" s="86" t="s">
        <v>533</v>
      </c>
      <c r="L79" s="112"/>
      <c r="M79" s="113" t="s">
        <v>531</v>
      </c>
      <c r="N79" s="88">
        <v>60000</v>
      </c>
      <c r="O79" s="88"/>
      <c r="P79" s="108">
        <f t="shared" si="1"/>
        <v>60000</v>
      </c>
    </row>
    <row r="80" spans="1:16" ht="12.75">
      <c r="A80" s="146" t="s">
        <v>515</v>
      </c>
      <c r="B80" s="146"/>
      <c r="C80" s="109"/>
      <c r="D80" s="105" t="s">
        <v>661</v>
      </c>
      <c r="E80" s="110" t="s">
        <v>552</v>
      </c>
      <c r="F80" s="110" t="s">
        <v>562</v>
      </c>
      <c r="G80" s="151" t="s">
        <v>563</v>
      </c>
      <c r="H80" s="151"/>
      <c r="I80" s="151"/>
      <c r="J80" s="151"/>
      <c r="K80" s="86" t="s">
        <v>564</v>
      </c>
      <c r="L80" s="86"/>
      <c r="M80" s="87" t="s">
        <v>520</v>
      </c>
      <c r="N80" s="88">
        <v>20691900</v>
      </c>
      <c r="O80" s="88">
        <v>555938.5</v>
      </c>
      <c r="P80" s="108">
        <f t="shared" si="1"/>
        <v>20135961.5</v>
      </c>
    </row>
    <row r="81" spans="1:16" ht="12.75">
      <c r="A81" s="146" t="s">
        <v>525</v>
      </c>
      <c r="B81" s="146"/>
      <c r="C81" s="109"/>
      <c r="D81" s="105" t="s">
        <v>661</v>
      </c>
      <c r="E81" s="110" t="s">
        <v>552</v>
      </c>
      <c r="F81" s="110" t="s">
        <v>562</v>
      </c>
      <c r="G81" s="151" t="s">
        <v>563</v>
      </c>
      <c r="H81" s="151"/>
      <c r="I81" s="151"/>
      <c r="J81" s="151"/>
      <c r="K81" s="86" t="s">
        <v>565</v>
      </c>
      <c r="L81" s="86"/>
      <c r="M81" s="87" t="s">
        <v>527</v>
      </c>
      <c r="N81" s="88">
        <v>1200</v>
      </c>
      <c r="O81" s="88"/>
      <c r="P81" s="108">
        <f t="shared" si="1"/>
        <v>1200</v>
      </c>
    </row>
    <row r="82" spans="1:16" ht="12.75">
      <c r="A82" s="146" t="s">
        <v>528</v>
      </c>
      <c r="B82" s="146"/>
      <c r="C82" s="109"/>
      <c r="D82" s="105" t="s">
        <v>661</v>
      </c>
      <c r="E82" s="110" t="s">
        <v>552</v>
      </c>
      <c r="F82" s="110" t="s">
        <v>562</v>
      </c>
      <c r="G82" s="151" t="s">
        <v>563</v>
      </c>
      <c r="H82" s="151"/>
      <c r="I82" s="151"/>
      <c r="J82" s="151"/>
      <c r="K82" s="86" t="s">
        <v>565</v>
      </c>
      <c r="L82" s="86"/>
      <c r="M82" s="87" t="s">
        <v>529</v>
      </c>
      <c r="N82" s="88">
        <v>8400</v>
      </c>
      <c r="O82" s="88"/>
      <c r="P82" s="108">
        <f t="shared" si="1"/>
        <v>8400</v>
      </c>
    </row>
    <row r="83" spans="1:16" ht="12.75">
      <c r="A83" s="146" t="s">
        <v>521</v>
      </c>
      <c r="B83" s="146"/>
      <c r="C83" s="109"/>
      <c r="D83" s="105" t="s">
        <v>661</v>
      </c>
      <c r="E83" s="110" t="s">
        <v>552</v>
      </c>
      <c r="F83" s="110" t="s">
        <v>562</v>
      </c>
      <c r="G83" s="151" t="s">
        <v>563</v>
      </c>
      <c r="H83" s="151"/>
      <c r="I83" s="151"/>
      <c r="J83" s="151"/>
      <c r="K83" s="86" t="s">
        <v>566</v>
      </c>
      <c r="L83" s="86"/>
      <c r="M83" s="87" t="s">
        <v>523</v>
      </c>
      <c r="N83" s="88">
        <v>6249000</v>
      </c>
      <c r="O83" s="88"/>
      <c r="P83" s="108">
        <f t="shared" si="1"/>
        <v>6249000</v>
      </c>
    </row>
    <row r="84" spans="1:16" ht="12.75">
      <c r="A84" s="146" t="s">
        <v>532</v>
      </c>
      <c r="B84" s="146"/>
      <c r="C84" s="109"/>
      <c r="D84" s="105" t="s">
        <v>661</v>
      </c>
      <c r="E84" s="110" t="s">
        <v>552</v>
      </c>
      <c r="F84" s="110" t="s">
        <v>562</v>
      </c>
      <c r="G84" s="151" t="s">
        <v>563</v>
      </c>
      <c r="H84" s="151"/>
      <c r="I84" s="151"/>
      <c r="J84" s="151"/>
      <c r="K84" s="86" t="s">
        <v>533</v>
      </c>
      <c r="L84" s="86"/>
      <c r="M84" s="87" t="s">
        <v>534</v>
      </c>
      <c r="N84" s="88">
        <v>229700</v>
      </c>
      <c r="O84" s="88"/>
      <c r="P84" s="108">
        <f t="shared" si="1"/>
        <v>229700</v>
      </c>
    </row>
    <row r="85" spans="1:16" ht="12.75">
      <c r="A85" s="146" t="s">
        <v>567</v>
      </c>
      <c r="B85" s="146"/>
      <c r="C85" s="109"/>
      <c r="D85" s="105" t="s">
        <v>661</v>
      </c>
      <c r="E85" s="110" t="s">
        <v>552</v>
      </c>
      <c r="F85" s="110" t="s">
        <v>562</v>
      </c>
      <c r="G85" s="151" t="s">
        <v>563</v>
      </c>
      <c r="H85" s="151"/>
      <c r="I85" s="151"/>
      <c r="J85" s="151"/>
      <c r="K85" s="86" t="s">
        <v>533</v>
      </c>
      <c r="L85" s="86"/>
      <c r="M85" s="87" t="s">
        <v>568</v>
      </c>
      <c r="N85" s="88">
        <v>1620000</v>
      </c>
      <c r="O85" s="88"/>
      <c r="P85" s="108">
        <f t="shared" si="1"/>
        <v>1620000</v>
      </c>
    </row>
    <row r="86" spans="1:16" ht="12.75">
      <c r="A86" s="146" t="s">
        <v>537</v>
      </c>
      <c r="B86" s="146"/>
      <c r="C86" s="109"/>
      <c r="D86" s="105" t="s">
        <v>661</v>
      </c>
      <c r="E86" s="110" t="s">
        <v>552</v>
      </c>
      <c r="F86" s="110" t="s">
        <v>562</v>
      </c>
      <c r="G86" s="151" t="s">
        <v>563</v>
      </c>
      <c r="H86" s="151"/>
      <c r="I86" s="151"/>
      <c r="J86" s="151"/>
      <c r="K86" s="86" t="s">
        <v>533</v>
      </c>
      <c r="L86" s="86"/>
      <c r="M86" s="87" t="s">
        <v>538</v>
      </c>
      <c r="N86" s="88">
        <v>879300</v>
      </c>
      <c r="O86" s="88"/>
      <c r="P86" s="108">
        <f t="shared" si="1"/>
        <v>879300</v>
      </c>
    </row>
    <row r="87" spans="1:16" ht="12.75">
      <c r="A87" s="146" t="s">
        <v>530</v>
      </c>
      <c r="B87" s="146"/>
      <c r="C87" s="109"/>
      <c r="D87" s="105" t="s">
        <v>661</v>
      </c>
      <c r="E87" s="110" t="s">
        <v>552</v>
      </c>
      <c r="F87" s="110" t="s">
        <v>562</v>
      </c>
      <c r="G87" s="151" t="s">
        <v>563</v>
      </c>
      <c r="H87" s="151"/>
      <c r="I87" s="151"/>
      <c r="J87" s="151"/>
      <c r="K87" s="86" t="s">
        <v>533</v>
      </c>
      <c r="L87" s="86"/>
      <c r="M87" s="87" t="s">
        <v>531</v>
      </c>
      <c r="N87" s="88">
        <v>2842100</v>
      </c>
      <c r="O87" s="88">
        <v>6144</v>
      </c>
      <c r="P87" s="108">
        <f t="shared" si="1"/>
        <v>2835956</v>
      </c>
    </row>
    <row r="88" spans="1:16" ht="12.75">
      <c r="A88" s="146" t="s">
        <v>539</v>
      </c>
      <c r="B88" s="146"/>
      <c r="C88" s="109"/>
      <c r="D88" s="105" t="s">
        <v>661</v>
      </c>
      <c r="E88" s="110" t="s">
        <v>552</v>
      </c>
      <c r="F88" s="110" t="s">
        <v>562</v>
      </c>
      <c r="G88" s="151" t="s">
        <v>563</v>
      </c>
      <c r="H88" s="151"/>
      <c r="I88" s="151"/>
      <c r="J88" s="151"/>
      <c r="K88" s="86" t="s">
        <v>533</v>
      </c>
      <c r="L88" s="86"/>
      <c r="M88" s="87" t="s">
        <v>540</v>
      </c>
      <c r="N88" s="88">
        <v>51100</v>
      </c>
      <c r="O88" s="88"/>
      <c r="P88" s="108">
        <f t="shared" si="1"/>
        <v>51100</v>
      </c>
    </row>
    <row r="89" spans="1:16" ht="12.75">
      <c r="A89" s="146" t="s">
        <v>541</v>
      </c>
      <c r="B89" s="146"/>
      <c r="C89" s="109"/>
      <c r="D89" s="105" t="s">
        <v>661</v>
      </c>
      <c r="E89" s="110" t="s">
        <v>552</v>
      </c>
      <c r="F89" s="110" t="s">
        <v>562</v>
      </c>
      <c r="G89" s="151" t="s">
        <v>563</v>
      </c>
      <c r="H89" s="151"/>
      <c r="I89" s="151"/>
      <c r="J89" s="151"/>
      <c r="K89" s="86" t="s">
        <v>533</v>
      </c>
      <c r="L89" s="86"/>
      <c r="M89" s="87" t="s">
        <v>542</v>
      </c>
      <c r="N89" s="88">
        <v>2223900</v>
      </c>
      <c r="O89" s="88"/>
      <c r="P89" s="108">
        <f t="shared" si="1"/>
        <v>2223900</v>
      </c>
    </row>
    <row r="90" spans="1:16" ht="12.75">
      <c r="A90" s="146" t="s">
        <v>543</v>
      </c>
      <c r="B90" s="146"/>
      <c r="C90" s="109"/>
      <c r="D90" s="105" t="s">
        <v>661</v>
      </c>
      <c r="E90" s="110" t="s">
        <v>552</v>
      </c>
      <c r="F90" s="110" t="s">
        <v>562</v>
      </c>
      <c r="G90" s="151" t="s">
        <v>563</v>
      </c>
      <c r="H90" s="151"/>
      <c r="I90" s="151"/>
      <c r="J90" s="151"/>
      <c r="K90" s="86" t="s">
        <v>569</v>
      </c>
      <c r="L90" s="86"/>
      <c r="M90" s="87" t="s">
        <v>545</v>
      </c>
      <c r="N90" s="88">
        <v>16800</v>
      </c>
      <c r="O90" s="88"/>
      <c r="P90" s="108">
        <f t="shared" si="1"/>
        <v>16800</v>
      </c>
    </row>
    <row r="91" spans="1:16" ht="12.75">
      <c r="A91" s="146" t="s">
        <v>543</v>
      </c>
      <c r="B91" s="146"/>
      <c r="C91" s="109"/>
      <c r="D91" s="105" t="s">
        <v>661</v>
      </c>
      <c r="E91" s="110" t="s">
        <v>552</v>
      </c>
      <c r="F91" s="110" t="s">
        <v>562</v>
      </c>
      <c r="G91" s="151" t="s">
        <v>563</v>
      </c>
      <c r="H91" s="151"/>
      <c r="I91" s="151"/>
      <c r="J91" s="151"/>
      <c r="K91" s="86" t="s">
        <v>544</v>
      </c>
      <c r="L91" s="86"/>
      <c r="M91" s="87" t="s">
        <v>545</v>
      </c>
      <c r="N91" s="88">
        <v>3000</v>
      </c>
      <c r="O91" s="88"/>
      <c r="P91" s="108">
        <f t="shared" si="1"/>
        <v>3000</v>
      </c>
    </row>
    <row r="92" spans="1:16" ht="12.75">
      <c r="A92" s="146" t="s">
        <v>543</v>
      </c>
      <c r="B92" s="146"/>
      <c r="C92" s="109"/>
      <c r="D92" s="105" t="s">
        <v>661</v>
      </c>
      <c r="E92" s="110" t="s">
        <v>552</v>
      </c>
      <c r="F92" s="110" t="s">
        <v>549</v>
      </c>
      <c r="G92" s="151" t="s">
        <v>570</v>
      </c>
      <c r="H92" s="151"/>
      <c r="I92" s="151"/>
      <c r="J92" s="151"/>
      <c r="K92" s="86" t="s">
        <v>544</v>
      </c>
      <c r="L92" s="86"/>
      <c r="M92" s="87" t="s">
        <v>545</v>
      </c>
      <c r="N92" s="88">
        <v>86200</v>
      </c>
      <c r="O92" s="88"/>
      <c r="P92" s="108">
        <f t="shared" si="1"/>
        <v>86200</v>
      </c>
    </row>
    <row r="93" spans="1:16" ht="12.75">
      <c r="A93" s="146" t="s">
        <v>543</v>
      </c>
      <c r="B93" s="146"/>
      <c r="C93" s="109"/>
      <c r="D93" s="105" t="s">
        <v>661</v>
      </c>
      <c r="E93" s="110" t="s">
        <v>552</v>
      </c>
      <c r="F93" s="110" t="s">
        <v>549</v>
      </c>
      <c r="G93" s="151" t="s">
        <v>571</v>
      </c>
      <c r="H93" s="151"/>
      <c r="I93" s="151"/>
      <c r="J93" s="151"/>
      <c r="K93" s="86" t="s">
        <v>572</v>
      </c>
      <c r="L93" s="86"/>
      <c r="M93" s="87" t="s">
        <v>545</v>
      </c>
      <c r="N93" s="88">
        <v>100000</v>
      </c>
      <c r="O93" s="88"/>
      <c r="P93" s="108">
        <f t="shared" si="1"/>
        <v>100000</v>
      </c>
    </row>
    <row r="94" spans="1:16" ht="12.75">
      <c r="A94" s="146" t="s">
        <v>543</v>
      </c>
      <c r="B94" s="146"/>
      <c r="C94" s="109"/>
      <c r="D94" s="105" t="s">
        <v>661</v>
      </c>
      <c r="E94" s="110" t="s">
        <v>552</v>
      </c>
      <c r="F94" s="110" t="s">
        <v>549</v>
      </c>
      <c r="G94" s="151" t="s">
        <v>573</v>
      </c>
      <c r="H94" s="151"/>
      <c r="I94" s="151"/>
      <c r="J94" s="151"/>
      <c r="K94" s="86" t="s">
        <v>569</v>
      </c>
      <c r="L94" s="86"/>
      <c r="M94" s="87" t="s">
        <v>545</v>
      </c>
      <c r="N94" s="88">
        <v>23000</v>
      </c>
      <c r="O94" s="88"/>
      <c r="P94" s="108">
        <f t="shared" si="1"/>
        <v>23000</v>
      </c>
    </row>
    <row r="95" spans="1:16" ht="12.75">
      <c r="A95" s="146" t="s">
        <v>567</v>
      </c>
      <c r="B95" s="146"/>
      <c r="C95" s="109"/>
      <c r="D95" s="105" t="s">
        <v>661</v>
      </c>
      <c r="E95" s="110" t="s">
        <v>552</v>
      </c>
      <c r="F95" s="110" t="s">
        <v>549</v>
      </c>
      <c r="G95" s="151" t="s">
        <v>574</v>
      </c>
      <c r="H95" s="151"/>
      <c r="I95" s="151"/>
      <c r="J95" s="151"/>
      <c r="K95" s="86" t="s">
        <v>533</v>
      </c>
      <c r="L95" s="86"/>
      <c r="M95" s="87" t="s">
        <v>568</v>
      </c>
      <c r="N95" s="88">
        <v>513600</v>
      </c>
      <c r="O95" s="88">
        <v>44000</v>
      </c>
      <c r="P95" s="108">
        <f t="shared" si="1"/>
        <v>469600</v>
      </c>
    </row>
    <row r="96" spans="1:16" ht="12.75">
      <c r="A96" s="146" t="s">
        <v>537</v>
      </c>
      <c r="B96" s="146"/>
      <c r="C96" s="109"/>
      <c r="D96" s="105" t="s">
        <v>661</v>
      </c>
      <c r="E96" s="110" t="s">
        <v>552</v>
      </c>
      <c r="F96" s="110" t="s">
        <v>549</v>
      </c>
      <c r="G96" s="151" t="s">
        <v>574</v>
      </c>
      <c r="H96" s="151"/>
      <c r="I96" s="151"/>
      <c r="J96" s="151"/>
      <c r="K96" s="86" t="s">
        <v>533</v>
      </c>
      <c r="L96" s="86"/>
      <c r="M96" s="87" t="s">
        <v>538</v>
      </c>
      <c r="N96" s="88">
        <v>519400</v>
      </c>
      <c r="O96" s="88"/>
      <c r="P96" s="108">
        <f t="shared" si="1"/>
        <v>519400</v>
      </c>
    </row>
    <row r="97" spans="1:16" ht="12.75">
      <c r="A97" s="146" t="s">
        <v>530</v>
      </c>
      <c r="B97" s="146"/>
      <c r="C97" s="109"/>
      <c r="D97" s="105" t="s">
        <v>661</v>
      </c>
      <c r="E97" s="110" t="s">
        <v>552</v>
      </c>
      <c r="F97" s="110" t="s">
        <v>549</v>
      </c>
      <c r="G97" s="151" t="s">
        <v>574</v>
      </c>
      <c r="H97" s="151"/>
      <c r="I97" s="151"/>
      <c r="J97" s="151"/>
      <c r="K97" s="86" t="s">
        <v>533</v>
      </c>
      <c r="L97" s="86"/>
      <c r="M97" s="87" t="s">
        <v>531</v>
      </c>
      <c r="N97" s="88">
        <v>1771500</v>
      </c>
      <c r="O97" s="88">
        <v>70.8</v>
      </c>
      <c r="P97" s="108">
        <f t="shared" si="1"/>
        <v>1771429.2</v>
      </c>
    </row>
    <row r="98" spans="1:16" ht="12.75">
      <c r="A98" s="146" t="s">
        <v>515</v>
      </c>
      <c r="B98" s="146"/>
      <c r="C98" s="109"/>
      <c r="D98" s="105" t="s">
        <v>661</v>
      </c>
      <c r="E98" s="110" t="s">
        <v>575</v>
      </c>
      <c r="F98" s="110" t="s">
        <v>549</v>
      </c>
      <c r="G98" s="151" t="s">
        <v>576</v>
      </c>
      <c r="H98" s="151"/>
      <c r="I98" s="151"/>
      <c r="J98" s="151"/>
      <c r="K98" s="86" t="s">
        <v>519</v>
      </c>
      <c r="L98" s="86"/>
      <c r="M98" s="87" t="s">
        <v>520</v>
      </c>
      <c r="N98" s="88">
        <f>1612300+40</f>
        <v>1612340</v>
      </c>
      <c r="O98" s="88"/>
      <c r="P98" s="108">
        <f t="shared" si="1"/>
        <v>1612340</v>
      </c>
    </row>
    <row r="99" spans="1:16" ht="12.75">
      <c r="A99" s="146" t="s">
        <v>521</v>
      </c>
      <c r="B99" s="146"/>
      <c r="C99" s="109"/>
      <c r="D99" s="105" t="s">
        <v>661</v>
      </c>
      <c r="E99" s="110" t="s">
        <v>575</v>
      </c>
      <c r="F99" s="110" t="s">
        <v>549</v>
      </c>
      <c r="G99" s="151" t="s">
        <v>576</v>
      </c>
      <c r="H99" s="151"/>
      <c r="I99" s="151"/>
      <c r="J99" s="151"/>
      <c r="K99" s="86" t="s">
        <v>522</v>
      </c>
      <c r="L99" s="86"/>
      <c r="M99" s="87" t="s">
        <v>523</v>
      </c>
      <c r="N99" s="88">
        <v>486900</v>
      </c>
      <c r="O99" s="88"/>
      <c r="P99" s="108">
        <f t="shared" si="1"/>
        <v>486900</v>
      </c>
    </row>
    <row r="100" spans="1:16" ht="12.75">
      <c r="A100" s="146" t="s">
        <v>532</v>
      </c>
      <c r="B100" s="146"/>
      <c r="C100" s="109"/>
      <c r="D100" s="105" t="s">
        <v>661</v>
      </c>
      <c r="E100" s="110" t="s">
        <v>577</v>
      </c>
      <c r="F100" s="110" t="s">
        <v>558</v>
      </c>
      <c r="G100" s="151" t="s">
        <v>578</v>
      </c>
      <c r="H100" s="151"/>
      <c r="I100" s="151"/>
      <c r="J100" s="151"/>
      <c r="K100" s="86" t="s">
        <v>533</v>
      </c>
      <c r="L100" s="86"/>
      <c r="M100" s="87" t="s">
        <v>534</v>
      </c>
      <c r="N100" s="88">
        <v>1200000</v>
      </c>
      <c r="O100" s="88"/>
      <c r="P100" s="108">
        <f t="shared" si="1"/>
        <v>1200000</v>
      </c>
    </row>
    <row r="101" spans="1:16" ht="12.75">
      <c r="A101" s="146" t="s">
        <v>537</v>
      </c>
      <c r="B101" s="146"/>
      <c r="C101" s="109"/>
      <c r="D101" s="105" t="s">
        <v>661</v>
      </c>
      <c r="E101" s="110" t="s">
        <v>577</v>
      </c>
      <c r="F101" s="110" t="s">
        <v>558</v>
      </c>
      <c r="G101" s="151" t="s">
        <v>578</v>
      </c>
      <c r="H101" s="151"/>
      <c r="I101" s="151"/>
      <c r="J101" s="151"/>
      <c r="K101" s="86" t="s">
        <v>533</v>
      </c>
      <c r="L101" s="86"/>
      <c r="M101" s="87" t="s">
        <v>538</v>
      </c>
      <c r="N101" s="88">
        <v>600000</v>
      </c>
      <c r="O101" s="88"/>
      <c r="P101" s="108">
        <f t="shared" si="1"/>
        <v>600000</v>
      </c>
    </row>
    <row r="102" spans="1:16" ht="12.75">
      <c r="A102" s="146" t="s">
        <v>541</v>
      </c>
      <c r="B102" s="146"/>
      <c r="C102" s="109"/>
      <c r="D102" s="105" t="s">
        <v>661</v>
      </c>
      <c r="E102" s="110" t="s">
        <v>577</v>
      </c>
      <c r="F102" s="110" t="s">
        <v>549</v>
      </c>
      <c r="G102" s="151" t="s">
        <v>579</v>
      </c>
      <c r="H102" s="151"/>
      <c r="I102" s="151"/>
      <c r="J102" s="151"/>
      <c r="K102" s="86" t="s">
        <v>533</v>
      </c>
      <c r="L102" s="86"/>
      <c r="M102" s="87" t="s">
        <v>542</v>
      </c>
      <c r="N102" s="88">
        <v>600000</v>
      </c>
      <c r="O102" s="88"/>
      <c r="P102" s="108">
        <f t="shared" si="1"/>
        <v>600000</v>
      </c>
    </row>
    <row r="103" spans="1:16" ht="12.75">
      <c r="A103" s="146" t="s">
        <v>539</v>
      </c>
      <c r="B103" s="146"/>
      <c r="C103" s="109"/>
      <c r="D103" s="105" t="s">
        <v>661</v>
      </c>
      <c r="E103" s="110" t="s">
        <v>577</v>
      </c>
      <c r="F103" s="110" t="s">
        <v>549</v>
      </c>
      <c r="G103" s="151" t="s">
        <v>580</v>
      </c>
      <c r="H103" s="151"/>
      <c r="I103" s="151"/>
      <c r="J103" s="151"/>
      <c r="K103" s="86" t="s">
        <v>533</v>
      </c>
      <c r="L103" s="86"/>
      <c r="M103" s="87" t="s">
        <v>540</v>
      </c>
      <c r="N103" s="88">
        <v>600000</v>
      </c>
      <c r="O103" s="88"/>
      <c r="P103" s="108">
        <f t="shared" si="1"/>
        <v>600000</v>
      </c>
    </row>
    <row r="104" spans="1:16" ht="12.75">
      <c r="A104" s="146" t="s">
        <v>537</v>
      </c>
      <c r="B104" s="146"/>
      <c r="C104" s="109"/>
      <c r="D104" s="105" t="s">
        <v>661</v>
      </c>
      <c r="E104" s="110" t="s">
        <v>581</v>
      </c>
      <c r="F104" s="110" t="s">
        <v>582</v>
      </c>
      <c r="G104" s="151" t="s">
        <v>583</v>
      </c>
      <c r="H104" s="151"/>
      <c r="I104" s="151"/>
      <c r="J104" s="151"/>
      <c r="K104" s="86" t="s">
        <v>533</v>
      </c>
      <c r="L104" s="86"/>
      <c r="M104" s="87" t="s">
        <v>538</v>
      </c>
      <c r="N104" s="88">
        <v>268900</v>
      </c>
      <c r="O104" s="88"/>
      <c r="P104" s="108">
        <f t="shared" si="1"/>
        <v>268900</v>
      </c>
    </row>
    <row r="105" spans="1:16" ht="12.75">
      <c r="A105" s="146" t="s">
        <v>530</v>
      </c>
      <c r="B105" s="146"/>
      <c r="C105" s="109"/>
      <c r="D105" s="105" t="s">
        <v>661</v>
      </c>
      <c r="E105" s="110" t="s">
        <v>581</v>
      </c>
      <c r="F105" s="110" t="s">
        <v>582</v>
      </c>
      <c r="G105" s="151" t="s">
        <v>583</v>
      </c>
      <c r="H105" s="151"/>
      <c r="I105" s="151"/>
      <c r="J105" s="151"/>
      <c r="K105" s="86" t="s">
        <v>533</v>
      </c>
      <c r="L105" s="86"/>
      <c r="M105" s="87" t="s">
        <v>531</v>
      </c>
      <c r="N105" s="88">
        <v>150000</v>
      </c>
      <c r="O105" s="88"/>
      <c r="P105" s="108">
        <f t="shared" si="1"/>
        <v>150000</v>
      </c>
    </row>
    <row r="106" spans="1:16" ht="12.75">
      <c r="A106" s="146" t="s">
        <v>539</v>
      </c>
      <c r="B106" s="146"/>
      <c r="C106" s="109"/>
      <c r="D106" s="105" t="s">
        <v>661</v>
      </c>
      <c r="E106" s="110" t="s">
        <v>581</v>
      </c>
      <c r="F106" s="110" t="s">
        <v>582</v>
      </c>
      <c r="G106" s="151" t="s">
        <v>583</v>
      </c>
      <c r="H106" s="151"/>
      <c r="I106" s="151"/>
      <c r="J106" s="151"/>
      <c r="K106" s="86" t="s">
        <v>533</v>
      </c>
      <c r="L106" s="86"/>
      <c r="M106" s="87" t="s">
        <v>540</v>
      </c>
      <c r="N106" s="88">
        <v>150000</v>
      </c>
      <c r="O106" s="88"/>
      <c r="P106" s="108">
        <f t="shared" si="1"/>
        <v>150000</v>
      </c>
    </row>
    <row r="107" spans="1:16" ht="12.75">
      <c r="A107" s="146" t="s">
        <v>537</v>
      </c>
      <c r="B107" s="146"/>
      <c r="C107" s="109"/>
      <c r="D107" s="105" t="s">
        <v>661</v>
      </c>
      <c r="E107" s="110" t="s">
        <v>581</v>
      </c>
      <c r="F107" s="110" t="s">
        <v>582</v>
      </c>
      <c r="G107" s="151" t="s">
        <v>584</v>
      </c>
      <c r="H107" s="151"/>
      <c r="I107" s="151"/>
      <c r="J107" s="151"/>
      <c r="K107" s="86" t="s">
        <v>533</v>
      </c>
      <c r="L107" s="86"/>
      <c r="M107" s="87" t="s">
        <v>538</v>
      </c>
      <c r="N107" s="88">
        <v>28231000</v>
      </c>
      <c r="O107" s="88"/>
      <c r="P107" s="108">
        <f t="shared" si="1"/>
        <v>28231000</v>
      </c>
    </row>
    <row r="108" spans="1:16" ht="12.75">
      <c r="A108" s="146" t="s">
        <v>537</v>
      </c>
      <c r="B108" s="146"/>
      <c r="C108" s="109"/>
      <c r="D108" s="105" t="s">
        <v>661</v>
      </c>
      <c r="E108" s="110" t="s">
        <v>581</v>
      </c>
      <c r="F108" s="110" t="s">
        <v>582</v>
      </c>
      <c r="G108" s="151" t="s">
        <v>585</v>
      </c>
      <c r="H108" s="151"/>
      <c r="I108" s="151"/>
      <c r="J108" s="151"/>
      <c r="K108" s="86" t="s">
        <v>533</v>
      </c>
      <c r="L108" s="86"/>
      <c r="M108" s="87" t="s">
        <v>538</v>
      </c>
      <c r="N108" s="88">
        <v>2500000</v>
      </c>
      <c r="O108" s="88"/>
      <c r="P108" s="108">
        <f t="shared" si="1"/>
        <v>2500000</v>
      </c>
    </row>
    <row r="109" spans="1:16" ht="12.75">
      <c r="A109" s="146" t="s">
        <v>537</v>
      </c>
      <c r="B109" s="146"/>
      <c r="C109" s="109"/>
      <c r="D109" s="105" t="s">
        <v>661</v>
      </c>
      <c r="E109" s="110" t="s">
        <v>581</v>
      </c>
      <c r="F109" s="110" t="s">
        <v>582</v>
      </c>
      <c r="G109" s="151" t="s">
        <v>586</v>
      </c>
      <c r="H109" s="151"/>
      <c r="I109" s="151"/>
      <c r="J109" s="151"/>
      <c r="K109" s="86" t="s">
        <v>533</v>
      </c>
      <c r="L109" s="86"/>
      <c r="M109" s="87" t="s">
        <v>538</v>
      </c>
      <c r="N109" s="88">
        <v>2910000</v>
      </c>
      <c r="O109" s="88"/>
      <c r="P109" s="108">
        <f t="shared" si="1"/>
        <v>2910000</v>
      </c>
    </row>
    <row r="110" spans="1:16" ht="12.75">
      <c r="A110" s="146" t="s">
        <v>530</v>
      </c>
      <c r="B110" s="146"/>
      <c r="C110" s="109"/>
      <c r="D110" s="105" t="s">
        <v>661</v>
      </c>
      <c r="E110" s="110" t="s">
        <v>581</v>
      </c>
      <c r="F110" s="110" t="s">
        <v>582</v>
      </c>
      <c r="G110" s="151" t="s">
        <v>586</v>
      </c>
      <c r="H110" s="151"/>
      <c r="I110" s="151"/>
      <c r="J110" s="151"/>
      <c r="K110" s="86" t="s">
        <v>533</v>
      </c>
      <c r="L110" s="86"/>
      <c r="M110" s="87" t="s">
        <v>531</v>
      </c>
      <c r="N110" s="88">
        <v>90000</v>
      </c>
      <c r="O110" s="88"/>
      <c r="P110" s="108">
        <f t="shared" si="1"/>
        <v>90000</v>
      </c>
    </row>
    <row r="111" spans="1:16" ht="12.75">
      <c r="A111" s="146" t="s">
        <v>537</v>
      </c>
      <c r="B111" s="146"/>
      <c r="C111" s="109"/>
      <c r="D111" s="105" t="s">
        <v>661</v>
      </c>
      <c r="E111" s="110" t="s">
        <v>581</v>
      </c>
      <c r="F111" s="110" t="s">
        <v>582</v>
      </c>
      <c r="G111" s="151">
        <v>70140</v>
      </c>
      <c r="H111" s="151"/>
      <c r="I111" s="151"/>
      <c r="J111" s="151"/>
      <c r="K111" s="86" t="s">
        <v>533</v>
      </c>
      <c r="L111" s="86"/>
      <c r="M111" s="87" t="s">
        <v>538</v>
      </c>
      <c r="N111" s="88">
        <v>963700</v>
      </c>
      <c r="O111" s="88"/>
      <c r="P111" s="108">
        <f>N111-O111</f>
        <v>963700</v>
      </c>
    </row>
    <row r="112" spans="1:16" ht="12.75">
      <c r="A112" s="146" t="s">
        <v>530</v>
      </c>
      <c r="B112" s="146"/>
      <c r="C112" s="109"/>
      <c r="D112" s="105" t="s">
        <v>661</v>
      </c>
      <c r="E112" s="110" t="s">
        <v>587</v>
      </c>
      <c r="F112" s="110" t="s">
        <v>658</v>
      </c>
      <c r="G112" s="151" t="s">
        <v>659</v>
      </c>
      <c r="H112" s="151"/>
      <c r="I112" s="151"/>
      <c r="J112" s="151"/>
      <c r="K112" s="86" t="s">
        <v>533</v>
      </c>
      <c r="L112" s="112"/>
      <c r="M112" s="113" t="s">
        <v>531</v>
      </c>
      <c r="N112" s="88">
        <v>2000000</v>
      </c>
      <c r="O112" s="88"/>
      <c r="P112" s="108">
        <f t="shared" si="1"/>
        <v>2000000</v>
      </c>
    </row>
    <row r="113" spans="1:16" ht="12.75">
      <c r="A113" s="146" t="s">
        <v>555</v>
      </c>
      <c r="B113" s="146"/>
      <c r="C113" s="109"/>
      <c r="D113" s="105" t="s">
        <v>661</v>
      </c>
      <c r="E113" s="110" t="s">
        <v>587</v>
      </c>
      <c r="F113" s="110" t="s">
        <v>588</v>
      </c>
      <c r="G113" s="151" t="s">
        <v>589</v>
      </c>
      <c r="H113" s="151"/>
      <c r="I113" s="151"/>
      <c r="J113" s="151"/>
      <c r="K113" s="86" t="s">
        <v>556</v>
      </c>
      <c r="L113" s="86"/>
      <c r="M113" s="87" t="s">
        <v>557</v>
      </c>
      <c r="N113" s="88">
        <v>360000</v>
      </c>
      <c r="O113" s="88"/>
      <c r="P113" s="108">
        <f t="shared" si="1"/>
        <v>360000</v>
      </c>
    </row>
    <row r="114" spans="1:16" ht="12.75">
      <c r="A114" s="146" t="s">
        <v>590</v>
      </c>
      <c r="B114" s="146"/>
      <c r="C114" s="109"/>
      <c r="D114" s="105" t="s">
        <v>661</v>
      </c>
      <c r="E114" s="110" t="s">
        <v>591</v>
      </c>
      <c r="F114" s="110" t="s">
        <v>592</v>
      </c>
      <c r="G114" s="151" t="s">
        <v>593</v>
      </c>
      <c r="H114" s="151"/>
      <c r="I114" s="151"/>
      <c r="J114" s="151"/>
      <c r="K114" s="86" t="s">
        <v>594</v>
      </c>
      <c r="L114" s="86"/>
      <c r="M114" s="87" t="s">
        <v>595</v>
      </c>
      <c r="N114" s="88">
        <v>200000</v>
      </c>
      <c r="O114" s="88"/>
      <c r="P114" s="108">
        <f t="shared" si="1"/>
        <v>200000</v>
      </c>
    </row>
    <row r="115" spans="1:16" ht="12.75">
      <c r="A115" s="146" t="s">
        <v>537</v>
      </c>
      <c r="B115" s="146"/>
      <c r="C115" s="109"/>
      <c r="D115" s="105" t="s">
        <v>661</v>
      </c>
      <c r="E115" s="110" t="s">
        <v>591</v>
      </c>
      <c r="F115" s="110" t="s">
        <v>549</v>
      </c>
      <c r="G115" s="151" t="s">
        <v>596</v>
      </c>
      <c r="H115" s="151"/>
      <c r="I115" s="151"/>
      <c r="J115" s="151"/>
      <c r="K115" s="86" t="s">
        <v>597</v>
      </c>
      <c r="L115" s="86"/>
      <c r="M115" s="87" t="s">
        <v>538</v>
      </c>
      <c r="N115" s="88">
        <v>3183800</v>
      </c>
      <c r="O115" s="88"/>
      <c r="P115" s="108">
        <f t="shared" si="1"/>
        <v>3183800</v>
      </c>
    </row>
    <row r="116" spans="1:16" ht="12.75">
      <c r="A116" s="146" t="s">
        <v>590</v>
      </c>
      <c r="B116" s="146"/>
      <c r="C116" s="109"/>
      <c r="D116" s="105" t="s">
        <v>661</v>
      </c>
      <c r="E116" s="110" t="s">
        <v>591</v>
      </c>
      <c r="F116" s="110" t="s">
        <v>549</v>
      </c>
      <c r="G116" s="151" t="s">
        <v>598</v>
      </c>
      <c r="H116" s="151"/>
      <c r="I116" s="151"/>
      <c r="J116" s="151"/>
      <c r="K116" s="86" t="s">
        <v>594</v>
      </c>
      <c r="L116" s="86"/>
      <c r="M116" s="87" t="s">
        <v>595</v>
      </c>
      <c r="N116" s="88">
        <v>850000</v>
      </c>
      <c r="O116" s="88"/>
      <c r="P116" s="108">
        <f t="shared" si="1"/>
        <v>850000</v>
      </c>
    </row>
    <row r="117" spans="1:16" ht="12.75">
      <c r="A117" s="146" t="s">
        <v>539</v>
      </c>
      <c r="B117" s="146"/>
      <c r="C117" s="109"/>
      <c r="D117" s="105" t="s">
        <v>661</v>
      </c>
      <c r="E117" s="110" t="s">
        <v>599</v>
      </c>
      <c r="F117" s="110" t="s">
        <v>600</v>
      </c>
      <c r="G117" s="151" t="s">
        <v>601</v>
      </c>
      <c r="H117" s="151"/>
      <c r="I117" s="151"/>
      <c r="J117" s="151"/>
      <c r="K117" s="86" t="s">
        <v>602</v>
      </c>
      <c r="L117" s="86"/>
      <c r="M117" s="87" t="s">
        <v>540</v>
      </c>
      <c r="N117" s="88">
        <v>31151100</v>
      </c>
      <c r="O117" s="88"/>
      <c r="P117" s="108">
        <f t="shared" si="1"/>
        <v>31151100</v>
      </c>
    </row>
    <row r="118" spans="1:16" ht="12.75">
      <c r="A118" s="146" t="s">
        <v>537</v>
      </c>
      <c r="B118" s="146"/>
      <c r="C118" s="109"/>
      <c r="D118" s="105" t="s">
        <v>661</v>
      </c>
      <c r="E118" s="110" t="s">
        <v>599</v>
      </c>
      <c r="F118" s="110" t="s">
        <v>549</v>
      </c>
      <c r="G118" s="151" t="s">
        <v>603</v>
      </c>
      <c r="H118" s="151"/>
      <c r="I118" s="151"/>
      <c r="J118" s="151"/>
      <c r="K118" s="86" t="s">
        <v>533</v>
      </c>
      <c r="L118" s="86"/>
      <c r="M118" s="87" t="s">
        <v>538</v>
      </c>
      <c r="N118" s="88">
        <v>363800</v>
      </c>
      <c r="O118" s="88"/>
      <c r="P118" s="108">
        <f t="shared" si="1"/>
        <v>363800</v>
      </c>
    </row>
    <row r="119" spans="1:16" ht="12.75">
      <c r="A119" s="146" t="s">
        <v>530</v>
      </c>
      <c r="B119" s="146"/>
      <c r="C119" s="109"/>
      <c r="D119" s="105" t="s">
        <v>661</v>
      </c>
      <c r="E119" s="110" t="s">
        <v>604</v>
      </c>
      <c r="F119" s="110" t="s">
        <v>600</v>
      </c>
      <c r="G119" s="151" t="s">
        <v>605</v>
      </c>
      <c r="H119" s="151"/>
      <c r="I119" s="151"/>
      <c r="J119" s="151"/>
      <c r="K119" s="86" t="s">
        <v>533</v>
      </c>
      <c r="L119" s="86"/>
      <c r="M119" s="87" t="s">
        <v>531</v>
      </c>
      <c r="N119" s="88">
        <v>170000</v>
      </c>
      <c r="O119" s="88"/>
      <c r="P119" s="108">
        <f t="shared" si="1"/>
        <v>170000</v>
      </c>
    </row>
    <row r="120" spans="1:16" ht="12.75">
      <c r="A120" s="146" t="s">
        <v>539</v>
      </c>
      <c r="B120" s="146"/>
      <c r="C120" s="109"/>
      <c r="D120" s="105" t="s">
        <v>661</v>
      </c>
      <c r="E120" s="110" t="s">
        <v>604</v>
      </c>
      <c r="F120" s="110" t="s">
        <v>600</v>
      </c>
      <c r="G120" s="151" t="s">
        <v>605</v>
      </c>
      <c r="H120" s="151"/>
      <c r="I120" s="151"/>
      <c r="J120" s="151"/>
      <c r="K120" s="86" t="s">
        <v>602</v>
      </c>
      <c r="L120" s="86"/>
      <c r="M120" s="87" t="s">
        <v>540</v>
      </c>
      <c r="N120" s="88">
        <v>2090000</v>
      </c>
      <c r="O120" s="88"/>
      <c r="P120" s="108">
        <f t="shared" si="1"/>
        <v>2090000</v>
      </c>
    </row>
    <row r="121" spans="1:16" ht="12.75">
      <c r="A121" s="146" t="s">
        <v>537</v>
      </c>
      <c r="B121" s="146"/>
      <c r="C121" s="109"/>
      <c r="D121" s="105" t="s">
        <v>661</v>
      </c>
      <c r="E121" s="110" t="s">
        <v>604</v>
      </c>
      <c r="F121" s="110" t="s">
        <v>582</v>
      </c>
      <c r="G121" s="151" t="s">
        <v>606</v>
      </c>
      <c r="H121" s="151"/>
      <c r="I121" s="151"/>
      <c r="J121" s="151"/>
      <c r="K121" s="86" t="s">
        <v>533</v>
      </c>
      <c r="L121" s="86"/>
      <c r="M121" s="87" t="s">
        <v>538</v>
      </c>
      <c r="N121" s="88">
        <v>272600</v>
      </c>
      <c r="O121" s="88"/>
      <c r="P121" s="108">
        <f t="shared" si="1"/>
        <v>272600</v>
      </c>
    </row>
    <row r="122" spans="1:16" ht="12.75">
      <c r="A122" s="146" t="s">
        <v>530</v>
      </c>
      <c r="B122" s="146"/>
      <c r="C122" s="109"/>
      <c r="D122" s="105" t="s">
        <v>661</v>
      </c>
      <c r="E122" s="110" t="s">
        <v>604</v>
      </c>
      <c r="F122" s="110" t="s">
        <v>582</v>
      </c>
      <c r="G122" s="151" t="s">
        <v>606</v>
      </c>
      <c r="H122" s="151"/>
      <c r="I122" s="151"/>
      <c r="J122" s="151"/>
      <c r="K122" s="86" t="s">
        <v>533</v>
      </c>
      <c r="L122" s="86"/>
      <c r="M122" s="87" t="s">
        <v>531</v>
      </c>
      <c r="N122" s="88">
        <v>446800</v>
      </c>
      <c r="O122" s="88"/>
      <c r="P122" s="108">
        <f t="shared" si="1"/>
        <v>446800</v>
      </c>
    </row>
    <row r="123" spans="1:16" ht="12.75">
      <c r="A123" s="146" t="s">
        <v>539</v>
      </c>
      <c r="B123" s="146"/>
      <c r="C123" s="109"/>
      <c r="D123" s="105" t="s">
        <v>661</v>
      </c>
      <c r="E123" s="110" t="s">
        <v>604</v>
      </c>
      <c r="F123" s="110" t="s">
        <v>582</v>
      </c>
      <c r="G123" s="151" t="s">
        <v>606</v>
      </c>
      <c r="H123" s="151"/>
      <c r="I123" s="151"/>
      <c r="J123" s="151"/>
      <c r="K123" s="86" t="s">
        <v>533</v>
      </c>
      <c r="L123" s="86"/>
      <c r="M123" s="87" t="s">
        <v>540</v>
      </c>
      <c r="N123" s="88">
        <v>199900</v>
      </c>
      <c r="O123" s="88"/>
      <c r="P123" s="108">
        <f t="shared" si="1"/>
        <v>199900</v>
      </c>
    </row>
    <row r="124" spans="1:16" ht="12.75">
      <c r="A124" s="146" t="s">
        <v>539</v>
      </c>
      <c r="B124" s="146"/>
      <c r="C124" s="109"/>
      <c r="D124" s="105" t="s">
        <v>661</v>
      </c>
      <c r="E124" s="110" t="s">
        <v>604</v>
      </c>
      <c r="F124" s="110" t="s">
        <v>582</v>
      </c>
      <c r="G124" s="151" t="s">
        <v>607</v>
      </c>
      <c r="H124" s="151"/>
      <c r="I124" s="151"/>
      <c r="J124" s="151"/>
      <c r="K124" s="86" t="s">
        <v>533</v>
      </c>
      <c r="L124" s="86"/>
      <c r="M124" s="87" t="s">
        <v>540</v>
      </c>
      <c r="N124" s="88">
        <v>234800</v>
      </c>
      <c r="O124" s="88"/>
      <c r="P124" s="108">
        <f t="shared" si="1"/>
        <v>234800</v>
      </c>
    </row>
    <row r="125" spans="1:16" ht="12.75">
      <c r="A125" s="146" t="s">
        <v>537</v>
      </c>
      <c r="B125" s="146"/>
      <c r="C125" s="109"/>
      <c r="D125" s="105" t="s">
        <v>661</v>
      </c>
      <c r="E125" s="110" t="s">
        <v>604</v>
      </c>
      <c r="F125" s="110" t="s">
        <v>582</v>
      </c>
      <c r="G125" s="151" t="s">
        <v>608</v>
      </c>
      <c r="H125" s="151"/>
      <c r="I125" s="151"/>
      <c r="J125" s="151"/>
      <c r="K125" s="86" t="s">
        <v>533</v>
      </c>
      <c r="L125" s="86"/>
      <c r="M125" s="87" t="s">
        <v>538</v>
      </c>
      <c r="N125" s="88">
        <v>5356800</v>
      </c>
      <c r="O125" s="88"/>
      <c r="P125" s="108">
        <f t="shared" si="1"/>
        <v>5356800</v>
      </c>
    </row>
    <row r="126" spans="1:16" ht="12.75">
      <c r="A126" s="146" t="s">
        <v>537</v>
      </c>
      <c r="B126" s="146"/>
      <c r="C126" s="109"/>
      <c r="D126" s="105" t="s">
        <v>661</v>
      </c>
      <c r="E126" s="110" t="s">
        <v>604</v>
      </c>
      <c r="F126" s="110" t="s">
        <v>582</v>
      </c>
      <c r="G126" s="151" t="s">
        <v>609</v>
      </c>
      <c r="H126" s="151"/>
      <c r="I126" s="151"/>
      <c r="J126" s="151"/>
      <c r="K126" s="86" t="s">
        <v>533</v>
      </c>
      <c r="L126" s="86"/>
      <c r="M126" s="87" t="s">
        <v>538</v>
      </c>
      <c r="N126" s="88">
        <v>863400</v>
      </c>
      <c r="O126" s="88"/>
      <c r="P126" s="108">
        <f t="shared" si="1"/>
        <v>863400</v>
      </c>
    </row>
    <row r="127" spans="1:16" ht="12.75">
      <c r="A127" s="146" t="s">
        <v>537</v>
      </c>
      <c r="B127" s="146"/>
      <c r="C127" s="109"/>
      <c r="D127" s="105" t="s">
        <v>661</v>
      </c>
      <c r="E127" s="110" t="s">
        <v>604</v>
      </c>
      <c r="F127" s="110" t="s">
        <v>582</v>
      </c>
      <c r="G127" s="151" t="s">
        <v>610</v>
      </c>
      <c r="H127" s="151"/>
      <c r="I127" s="151"/>
      <c r="J127" s="151"/>
      <c r="K127" s="86" t="s">
        <v>533</v>
      </c>
      <c r="L127" s="86"/>
      <c r="M127" s="87" t="s">
        <v>538</v>
      </c>
      <c r="N127" s="88">
        <v>10767900</v>
      </c>
      <c r="O127" s="88"/>
      <c r="P127" s="108">
        <f t="shared" si="1"/>
        <v>10767900</v>
      </c>
    </row>
    <row r="128" spans="1:16" ht="12.75">
      <c r="A128" s="146" t="s">
        <v>537</v>
      </c>
      <c r="B128" s="146"/>
      <c r="C128" s="109"/>
      <c r="D128" s="105" t="s">
        <v>661</v>
      </c>
      <c r="E128" s="110" t="s">
        <v>604</v>
      </c>
      <c r="F128" s="110" t="s">
        <v>582</v>
      </c>
      <c r="G128" s="151" t="s">
        <v>611</v>
      </c>
      <c r="H128" s="151"/>
      <c r="I128" s="151"/>
      <c r="J128" s="151"/>
      <c r="K128" s="86" t="s">
        <v>533</v>
      </c>
      <c r="L128" s="86"/>
      <c r="M128" s="87" t="s">
        <v>538</v>
      </c>
      <c r="N128" s="88">
        <v>5761400</v>
      </c>
      <c r="O128" s="88"/>
      <c r="P128" s="108">
        <f t="shared" si="1"/>
        <v>5761400</v>
      </c>
    </row>
    <row r="129" spans="1:16" ht="12.75">
      <c r="A129" s="146" t="s">
        <v>535</v>
      </c>
      <c r="B129" s="146"/>
      <c r="C129" s="109"/>
      <c r="D129" s="105" t="s">
        <v>661</v>
      </c>
      <c r="E129" s="110" t="s">
        <v>604</v>
      </c>
      <c r="F129" s="110" t="s">
        <v>582</v>
      </c>
      <c r="G129" s="151" t="s">
        <v>612</v>
      </c>
      <c r="H129" s="151"/>
      <c r="I129" s="151"/>
      <c r="J129" s="151"/>
      <c r="K129" s="86" t="s">
        <v>533</v>
      </c>
      <c r="L129" s="86"/>
      <c r="M129" s="87" t="s">
        <v>536</v>
      </c>
      <c r="N129" s="88">
        <v>11984700</v>
      </c>
      <c r="O129" s="88"/>
      <c r="P129" s="108">
        <f t="shared" si="1"/>
        <v>11984700</v>
      </c>
    </row>
    <row r="130" spans="1:16" ht="12.75">
      <c r="A130" s="146" t="s">
        <v>555</v>
      </c>
      <c r="B130" s="146"/>
      <c r="C130" s="109"/>
      <c r="D130" s="105" t="s">
        <v>661</v>
      </c>
      <c r="E130" s="110" t="s">
        <v>613</v>
      </c>
      <c r="F130" s="110" t="s">
        <v>614</v>
      </c>
      <c r="G130" s="151" t="s">
        <v>615</v>
      </c>
      <c r="H130" s="151"/>
      <c r="I130" s="151"/>
      <c r="J130" s="151"/>
      <c r="K130" s="86" t="s">
        <v>556</v>
      </c>
      <c r="L130" s="86"/>
      <c r="M130" s="87" t="s">
        <v>557</v>
      </c>
      <c r="N130" s="88">
        <v>8330200</v>
      </c>
      <c r="O130" s="88">
        <v>670061.07</v>
      </c>
      <c r="P130" s="108">
        <f>N130-O130</f>
        <v>7660138.93</v>
      </c>
    </row>
    <row r="131" spans="1:16" ht="12.75">
      <c r="A131" s="146" t="s">
        <v>543</v>
      </c>
      <c r="B131" s="146"/>
      <c r="C131" s="109"/>
      <c r="D131" s="105" t="s">
        <v>661</v>
      </c>
      <c r="E131" s="110" t="s">
        <v>613</v>
      </c>
      <c r="F131" s="110" t="s">
        <v>614</v>
      </c>
      <c r="G131" s="151" t="s">
        <v>616</v>
      </c>
      <c r="H131" s="151"/>
      <c r="I131" s="151"/>
      <c r="J131" s="151"/>
      <c r="K131" s="86" t="s">
        <v>617</v>
      </c>
      <c r="L131" s="86"/>
      <c r="M131" s="87" t="s">
        <v>545</v>
      </c>
      <c r="N131" s="88">
        <v>90000</v>
      </c>
      <c r="O131" s="88">
        <v>15000</v>
      </c>
      <c r="P131" s="108">
        <f aca="true" t="shared" si="2" ref="P131:P137">N131-O131</f>
        <v>75000</v>
      </c>
    </row>
    <row r="132" spans="1:16" ht="12.75">
      <c r="A132" s="146" t="s">
        <v>618</v>
      </c>
      <c r="B132" s="146"/>
      <c r="C132" s="109"/>
      <c r="D132" s="105" t="s">
        <v>661</v>
      </c>
      <c r="E132" s="110" t="s">
        <v>619</v>
      </c>
      <c r="F132" s="110" t="s">
        <v>549</v>
      </c>
      <c r="G132" s="151" t="s">
        <v>620</v>
      </c>
      <c r="H132" s="151"/>
      <c r="I132" s="151"/>
      <c r="J132" s="151"/>
      <c r="K132" s="86" t="s">
        <v>621</v>
      </c>
      <c r="L132" s="86"/>
      <c r="M132" s="87" t="s">
        <v>622</v>
      </c>
      <c r="N132" s="88">
        <v>1539100</v>
      </c>
      <c r="O132" s="88"/>
      <c r="P132" s="108">
        <f t="shared" si="2"/>
        <v>1539100</v>
      </c>
    </row>
    <row r="133" spans="1:16" ht="12.75">
      <c r="A133" s="146" t="s">
        <v>555</v>
      </c>
      <c r="B133" s="146"/>
      <c r="C133" s="109"/>
      <c r="D133" s="105" t="s">
        <v>661</v>
      </c>
      <c r="E133" s="110" t="s">
        <v>623</v>
      </c>
      <c r="F133" s="110" t="s">
        <v>624</v>
      </c>
      <c r="G133" s="151" t="s">
        <v>625</v>
      </c>
      <c r="H133" s="151"/>
      <c r="I133" s="151"/>
      <c r="J133" s="151"/>
      <c r="K133" s="86" t="s">
        <v>556</v>
      </c>
      <c r="L133" s="86"/>
      <c r="M133" s="87" t="s">
        <v>557</v>
      </c>
      <c r="N133" s="88">
        <v>15183000</v>
      </c>
      <c r="O133" s="88">
        <v>965901.1</v>
      </c>
      <c r="P133" s="108">
        <f t="shared" si="2"/>
        <v>14217098.9</v>
      </c>
    </row>
    <row r="134" spans="1:16" ht="12.75">
      <c r="A134" s="146" t="s">
        <v>626</v>
      </c>
      <c r="B134" s="146"/>
      <c r="C134" s="109"/>
      <c r="D134" s="105" t="s">
        <v>661</v>
      </c>
      <c r="E134" s="110" t="s">
        <v>627</v>
      </c>
      <c r="F134" s="110" t="s">
        <v>549</v>
      </c>
      <c r="G134" s="151" t="s">
        <v>628</v>
      </c>
      <c r="H134" s="151"/>
      <c r="I134" s="151"/>
      <c r="J134" s="151"/>
      <c r="K134" s="86" t="s">
        <v>629</v>
      </c>
      <c r="L134" s="86"/>
      <c r="M134" s="87" t="s">
        <v>630</v>
      </c>
      <c r="N134" s="88">
        <v>13540000</v>
      </c>
      <c r="O134" s="88"/>
      <c r="P134" s="108">
        <f t="shared" si="2"/>
        <v>13540000</v>
      </c>
    </row>
    <row r="135" spans="1:16" ht="12.75">
      <c r="A135" s="146" t="s">
        <v>631</v>
      </c>
      <c r="B135" s="146"/>
      <c r="C135" s="109"/>
      <c r="D135" s="105" t="s">
        <v>661</v>
      </c>
      <c r="E135" s="110" t="s">
        <v>632</v>
      </c>
      <c r="F135" s="110" t="s">
        <v>549</v>
      </c>
      <c r="G135" s="151" t="s">
        <v>633</v>
      </c>
      <c r="H135" s="151"/>
      <c r="I135" s="151"/>
      <c r="J135" s="151"/>
      <c r="K135" s="86" t="s">
        <v>634</v>
      </c>
      <c r="L135" s="86"/>
      <c r="M135" s="87" t="s">
        <v>635</v>
      </c>
      <c r="N135" s="88">
        <v>510000</v>
      </c>
      <c r="O135" s="88"/>
      <c r="P135" s="108">
        <f t="shared" si="2"/>
        <v>510000</v>
      </c>
    </row>
    <row r="136" spans="1:16" ht="12.75">
      <c r="A136" s="146" t="s">
        <v>555</v>
      </c>
      <c r="B136" s="146"/>
      <c r="C136" s="109"/>
      <c r="D136" s="105" t="s">
        <v>661</v>
      </c>
      <c r="E136" s="110" t="s">
        <v>636</v>
      </c>
      <c r="F136" s="110" t="s">
        <v>637</v>
      </c>
      <c r="G136" s="151" t="s">
        <v>638</v>
      </c>
      <c r="H136" s="151"/>
      <c r="I136" s="151"/>
      <c r="J136" s="151"/>
      <c r="K136" s="86" t="s">
        <v>556</v>
      </c>
      <c r="L136" s="86"/>
      <c r="M136" s="87" t="s">
        <v>557</v>
      </c>
      <c r="N136" s="88">
        <v>8327400</v>
      </c>
      <c r="O136" s="88">
        <v>1010757.83</v>
      </c>
      <c r="P136" s="108">
        <f t="shared" si="2"/>
        <v>7316642.17</v>
      </c>
    </row>
    <row r="137" spans="1:16" ht="13.5" thickBot="1">
      <c r="A137" s="146" t="s">
        <v>555</v>
      </c>
      <c r="B137" s="146"/>
      <c r="C137" s="91"/>
      <c r="D137" s="92" t="s">
        <v>661</v>
      </c>
      <c r="E137" s="93" t="s">
        <v>639</v>
      </c>
      <c r="F137" s="93" t="s">
        <v>560</v>
      </c>
      <c r="G137" s="147" t="s">
        <v>640</v>
      </c>
      <c r="H137" s="147"/>
      <c r="I137" s="147"/>
      <c r="J137" s="147"/>
      <c r="K137" s="94" t="s">
        <v>556</v>
      </c>
      <c r="L137" s="94"/>
      <c r="M137" s="95" t="s">
        <v>557</v>
      </c>
      <c r="N137" s="96">
        <v>10880000</v>
      </c>
      <c r="O137" s="96">
        <v>900000</v>
      </c>
      <c r="P137" s="114">
        <f t="shared" si="2"/>
        <v>9980000</v>
      </c>
    </row>
    <row r="138" ht="13.5" thickBot="1"/>
    <row r="139" spans="1:16" ht="26.25" customHeight="1" thickBot="1">
      <c r="A139" s="121" t="s">
        <v>482</v>
      </c>
      <c r="B139" s="160"/>
      <c r="C139" s="122">
        <v>450</v>
      </c>
      <c r="D139" s="161" t="s">
        <v>662</v>
      </c>
      <c r="E139" s="161"/>
      <c r="F139" s="161"/>
      <c r="G139" s="161"/>
      <c r="H139" s="161"/>
      <c r="I139" s="161"/>
      <c r="J139" s="161"/>
      <c r="K139" s="161"/>
      <c r="L139" s="161"/>
      <c r="M139" s="161"/>
      <c r="N139" s="123">
        <f>Доходы!D19-'Расходы(2)'!N6</f>
        <v>-17174700</v>
      </c>
      <c r="O139" s="123">
        <f>Доходы!E19-'Расходы(2)'!O6</f>
        <v>15157639.61</v>
      </c>
      <c r="P139" s="124" t="s">
        <v>662</v>
      </c>
    </row>
  </sheetData>
  <mergeCells count="307">
    <mergeCell ref="A139:B139"/>
    <mergeCell ref="D139:M139"/>
    <mergeCell ref="A59:B59"/>
    <mergeCell ref="G59:J59"/>
    <mergeCell ref="K59:L59"/>
    <mergeCell ref="A79:B79"/>
    <mergeCell ref="G79:J79"/>
    <mergeCell ref="A112:B112"/>
    <mergeCell ref="G112:J112"/>
    <mergeCell ref="A110:B110"/>
    <mergeCell ref="A57:B57"/>
    <mergeCell ref="G57:J57"/>
    <mergeCell ref="K57:L57"/>
    <mergeCell ref="A58:B58"/>
    <mergeCell ref="G58:J58"/>
    <mergeCell ref="K58:L58"/>
    <mergeCell ref="A55:B55"/>
    <mergeCell ref="G55:J55"/>
    <mergeCell ref="K55:L55"/>
    <mergeCell ref="A56:B56"/>
    <mergeCell ref="G56:J56"/>
    <mergeCell ref="K56:L56"/>
    <mergeCell ref="A53:B53"/>
    <mergeCell ref="G53:J53"/>
    <mergeCell ref="K53:L53"/>
    <mergeCell ref="A54:B54"/>
    <mergeCell ref="G54:J54"/>
    <mergeCell ref="K54:L54"/>
    <mergeCell ref="A51:B51"/>
    <mergeCell ref="G51:J51"/>
    <mergeCell ref="K51:L51"/>
    <mergeCell ref="A52:B52"/>
    <mergeCell ref="G52:J52"/>
    <mergeCell ref="K52:L52"/>
    <mergeCell ref="A49:B49"/>
    <mergeCell ref="G49:J49"/>
    <mergeCell ref="K49:L49"/>
    <mergeCell ref="A50:B50"/>
    <mergeCell ref="G50:J50"/>
    <mergeCell ref="K50:L50"/>
    <mergeCell ref="G110:J110"/>
    <mergeCell ref="A81:B81"/>
    <mergeCell ref="G81:J81"/>
    <mergeCell ref="A82:B82"/>
    <mergeCell ref="G82:J82"/>
    <mergeCell ref="A83:B83"/>
    <mergeCell ref="G83:J83"/>
    <mergeCell ref="A84:B84"/>
    <mergeCell ref="G84:J84"/>
    <mergeCell ref="A85:B85"/>
    <mergeCell ref="A77:B77"/>
    <mergeCell ref="G77:J77"/>
    <mergeCell ref="A78:B78"/>
    <mergeCell ref="G78:J78"/>
    <mergeCell ref="A75:B75"/>
    <mergeCell ref="G75:J75"/>
    <mergeCell ref="A76:B76"/>
    <mergeCell ref="G76:J76"/>
    <mergeCell ref="A73:B73"/>
    <mergeCell ref="G73:J73"/>
    <mergeCell ref="A74:B74"/>
    <mergeCell ref="G74:J74"/>
    <mergeCell ref="A71:B71"/>
    <mergeCell ref="G71:J71"/>
    <mergeCell ref="A72:B72"/>
    <mergeCell ref="G72:J72"/>
    <mergeCell ref="A69:B69"/>
    <mergeCell ref="G69:J69"/>
    <mergeCell ref="A70:B70"/>
    <mergeCell ref="G70:J70"/>
    <mergeCell ref="A29:B29"/>
    <mergeCell ref="G29:J29"/>
    <mergeCell ref="K29:L29"/>
    <mergeCell ref="A30:B30"/>
    <mergeCell ref="G30:J30"/>
    <mergeCell ref="K30:L30"/>
    <mergeCell ref="A27:B27"/>
    <mergeCell ref="G27:J27"/>
    <mergeCell ref="K27:L27"/>
    <mergeCell ref="A28:B28"/>
    <mergeCell ref="G28:J28"/>
    <mergeCell ref="K28:L28"/>
    <mergeCell ref="A25:B25"/>
    <mergeCell ref="G25:J25"/>
    <mergeCell ref="K25:L25"/>
    <mergeCell ref="A26:B26"/>
    <mergeCell ref="G26:J26"/>
    <mergeCell ref="K26:L26"/>
    <mergeCell ref="A23:B23"/>
    <mergeCell ref="G23:J23"/>
    <mergeCell ref="K23:L23"/>
    <mergeCell ref="A24:B24"/>
    <mergeCell ref="G24:J24"/>
    <mergeCell ref="K24:L24"/>
    <mergeCell ref="A21:B21"/>
    <mergeCell ref="G21:J21"/>
    <mergeCell ref="K21:L21"/>
    <mergeCell ref="A22:B22"/>
    <mergeCell ref="G22:J22"/>
    <mergeCell ref="K22:L22"/>
    <mergeCell ref="A19:B19"/>
    <mergeCell ref="G19:J19"/>
    <mergeCell ref="K19:L19"/>
    <mergeCell ref="A20:B20"/>
    <mergeCell ref="G20:J20"/>
    <mergeCell ref="K20:L20"/>
    <mergeCell ref="A17:B17"/>
    <mergeCell ref="G17:J17"/>
    <mergeCell ref="K17:L17"/>
    <mergeCell ref="A18:B18"/>
    <mergeCell ref="G18:J18"/>
    <mergeCell ref="K18:L18"/>
    <mergeCell ref="A15:B15"/>
    <mergeCell ref="G15:J15"/>
    <mergeCell ref="K15:L15"/>
    <mergeCell ref="A16:B16"/>
    <mergeCell ref="G16:J16"/>
    <mergeCell ref="K16:L16"/>
    <mergeCell ref="A13:B13"/>
    <mergeCell ref="G13:J13"/>
    <mergeCell ref="K13:L13"/>
    <mergeCell ref="A14:B14"/>
    <mergeCell ref="G14:J14"/>
    <mergeCell ref="K14:L14"/>
    <mergeCell ref="A11:B11"/>
    <mergeCell ref="G11:J11"/>
    <mergeCell ref="K11:L11"/>
    <mergeCell ref="A12:B12"/>
    <mergeCell ref="G12:J12"/>
    <mergeCell ref="K12:L12"/>
    <mergeCell ref="K9:L9"/>
    <mergeCell ref="A10:B10"/>
    <mergeCell ref="G10:J10"/>
    <mergeCell ref="K10:L10"/>
    <mergeCell ref="A3:B4"/>
    <mergeCell ref="C3:C4"/>
    <mergeCell ref="D3:M4"/>
    <mergeCell ref="N3:N4"/>
    <mergeCell ref="A5:B5"/>
    <mergeCell ref="D5:M5"/>
    <mergeCell ref="A6:B6"/>
    <mergeCell ref="D6:M6"/>
    <mergeCell ref="A7:B7"/>
    <mergeCell ref="D7:K7"/>
    <mergeCell ref="A31:B31"/>
    <mergeCell ref="A32:B32"/>
    <mergeCell ref="G32:J32"/>
    <mergeCell ref="A8:B8"/>
    <mergeCell ref="G8:J8"/>
    <mergeCell ref="K8:L8"/>
    <mergeCell ref="A9:B9"/>
    <mergeCell ref="G9:J9"/>
    <mergeCell ref="A33:B33"/>
    <mergeCell ref="G33:J33"/>
    <mergeCell ref="A34:B34"/>
    <mergeCell ref="G34:J34"/>
    <mergeCell ref="A35:B35"/>
    <mergeCell ref="G35:J35"/>
    <mergeCell ref="A36:B36"/>
    <mergeCell ref="G36:J36"/>
    <mergeCell ref="A37:B37"/>
    <mergeCell ref="G37:J37"/>
    <mergeCell ref="A38:B38"/>
    <mergeCell ref="G38:J38"/>
    <mergeCell ref="A39:B39"/>
    <mergeCell ref="G39:J39"/>
    <mergeCell ref="A40:B40"/>
    <mergeCell ref="G40:J40"/>
    <mergeCell ref="A41:B41"/>
    <mergeCell ref="G41:J41"/>
    <mergeCell ref="A42:B42"/>
    <mergeCell ref="G42:J42"/>
    <mergeCell ref="A43:B43"/>
    <mergeCell ref="G43:J43"/>
    <mergeCell ref="A44:B44"/>
    <mergeCell ref="G44:J44"/>
    <mergeCell ref="A45:B45"/>
    <mergeCell ref="G45:J45"/>
    <mergeCell ref="A46:B46"/>
    <mergeCell ref="G46:J46"/>
    <mergeCell ref="A47:B47"/>
    <mergeCell ref="G47:J47"/>
    <mergeCell ref="A48:B48"/>
    <mergeCell ref="G48:J48"/>
    <mergeCell ref="A61:B61"/>
    <mergeCell ref="G61:J61"/>
    <mergeCell ref="A62:B62"/>
    <mergeCell ref="G62:J62"/>
    <mergeCell ref="A63:B63"/>
    <mergeCell ref="G63:J63"/>
    <mergeCell ref="A64:B64"/>
    <mergeCell ref="G64:J64"/>
    <mergeCell ref="A65:B65"/>
    <mergeCell ref="G65:J65"/>
    <mergeCell ref="A80:B80"/>
    <mergeCell ref="G80:J80"/>
    <mergeCell ref="A66:B66"/>
    <mergeCell ref="G66:J66"/>
    <mergeCell ref="A67:B67"/>
    <mergeCell ref="G67:J67"/>
    <mergeCell ref="A68:B68"/>
    <mergeCell ref="G68:J68"/>
    <mergeCell ref="G85:J85"/>
    <mergeCell ref="A86:B86"/>
    <mergeCell ref="G86:J86"/>
    <mergeCell ref="A87:B87"/>
    <mergeCell ref="G87:J87"/>
    <mergeCell ref="A88:B88"/>
    <mergeCell ref="G88:J88"/>
    <mergeCell ref="A89:B89"/>
    <mergeCell ref="G89:J89"/>
    <mergeCell ref="A90:B90"/>
    <mergeCell ref="G90:J90"/>
    <mergeCell ref="A91:B91"/>
    <mergeCell ref="G91:J91"/>
    <mergeCell ref="A92:B92"/>
    <mergeCell ref="G92:J92"/>
    <mergeCell ref="A93:B93"/>
    <mergeCell ref="G93:J93"/>
    <mergeCell ref="A94:B94"/>
    <mergeCell ref="G94:J94"/>
    <mergeCell ref="A95:B95"/>
    <mergeCell ref="G95:J95"/>
    <mergeCell ref="A96:B96"/>
    <mergeCell ref="G96:J96"/>
    <mergeCell ref="A97:B97"/>
    <mergeCell ref="G97:J97"/>
    <mergeCell ref="A98:B98"/>
    <mergeCell ref="G98:J98"/>
    <mergeCell ref="A99:B99"/>
    <mergeCell ref="G99:J99"/>
    <mergeCell ref="A100:B100"/>
    <mergeCell ref="G100:J100"/>
    <mergeCell ref="A101:B101"/>
    <mergeCell ref="G101:J101"/>
    <mergeCell ref="A102:B102"/>
    <mergeCell ref="G102:J102"/>
    <mergeCell ref="A103:B103"/>
    <mergeCell ref="G103:J103"/>
    <mergeCell ref="A104:B104"/>
    <mergeCell ref="G104:J104"/>
    <mergeCell ref="A105:B105"/>
    <mergeCell ref="G105:J105"/>
    <mergeCell ref="A106:B106"/>
    <mergeCell ref="G106:J106"/>
    <mergeCell ref="A107:B107"/>
    <mergeCell ref="G107:J107"/>
    <mergeCell ref="A108:B108"/>
    <mergeCell ref="G108:J108"/>
    <mergeCell ref="A109:B109"/>
    <mergeCell ref="G109:J109"/>
    <mergeCell ref="A113:B113"/>
    <mergeCell ref="G113:J113"/>
    <mergeCell ref="A111:B111"/>
    <mergeCell ref="G111:J111"/>
    <mergeCell ref="A114:B114"/>
    <mergeCell ref="G114:J114"/>
    <mergeCell ref="A115:B115"/>
    <mergeCell ref="G115:J115"/>
    <mergeCell ref="A116:B116"/>
    <mergeCell ref="G116:J116"/>
    <mergeCell ref="A117:B117"/>
    <mergeCell ref="G117:J117"/>
    <mergeCell ref="A118:B118"/>
    <mergeCell ref="G118:J118"/>
    <mergeCell ref="A119:B119"/>
    <mergeCell ref="G119:J119"/>
    <mergeCell ref="A120:B120"/>
    <mergeCell ref="G120:J120"/>
    <mergeCell ref="A121:B121"/>
    <mergeCell ref="G121:J121"/>
    <mergeCell ref="A122:B122"/>
    <mergeCell ref="G122:J122"/>
    <mergeCell ref="A123:B123"/>
    <mergeCell ref="G123:J123"/>
    <mergeCell ref="A127:B127"/>
    <mergeCell ref="G127:J127"/>
    <mergeCell ref="A124:B124"/>
    <mergeCell ref="G124:J124"/>
    <mergeCell ref="A125:B125"/>
    <mergeCell ref="G125:J125"/>
    <mergeCell ref="A133:B133"/>
    <mergeCell ref="G133:J133"/>
    <mergeCell ref="A130:B130"/>
    <mergeCell ref="G130:J130"/>
    <mergeCell ref="A131:B131"/>
    <mergeCell ref="G131:J131"/>
    <mergeCell ref="O3:O4"/>
    <mergeCell ref="P3:P4"/>
    <mergeCell ref="A132:B132"/>
    <mergeCell ref="G132:J132"/>
    <mergeCell ref="A128:B128"/>
    <mergeCell ref="G128:J128"/>
    <mergeCell ref="A129:B129"/>
    <mergeCell ref="G129:J129"/>
    <mergeCell ref="A126:B126"/>
    <mergeCell ref="G126:J126"/>
    <mergeCell ref="B1:M1"/>
    <mergeCell ref="A137:B137"/>
    <mergeCell ref="G137:J137"/>
    <mergeCell ref="G31:J31"/>
    <mergeCell ref="A135:B135"/>
    <mergeCell ref="G135:J135"/>
    <mergeCell ref="A136:B136"/>
    <mergeCell ref="G136:J136"/>
    <mergeCell ref="A134:B134"/>
    <mergeCell ref="G134:J134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32"/>
  <sheetViews>
    <sheetView showGridLines="0" workbookViewId="0" topLeftCell="A18">
      <selection activeCell="L222" sqref="L222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32" t="s">
        <v>21</v>
      </c>
      <c r="B2" s="132"/>
      <c r="C2" s="132"/>
      <c r="D2" s="13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64" t="s">
        <v>4</v>
      </c>
      <c r="B4" s="136" t="s">
        <v>11</v>
      </c>
      <c r="C4" s="162" t="s">
        <v>25</v>
      </c>
      <c r="D4" s="140" t="s">
        <v>17</v>
      </c>
      <c r="E4" s="167" t="s">
        <v>12</v>
      </c>
      <c r="F4" s="143" t="s">
        <v>15</v>
      </c>
    </row>
    <row r="5" spans="1:6" ht="5.25" customHeight="1">
      <c r="A5" s="165"/>
      <c r="B5" s="137"/>
      <c r="C5" s="163"/>
      <c r="D5" s="141"/>
      <c r="E5" s="168"/>
      <c r="F5" s="144"/>
    </row>
    <row r="6" spans="1:6" ht="9" customHeight="1">
      <c r="A6" s="165"/>
      <c r="B6" s="137"/>
      <c r="C6" s="163"/>
      <c r="D6" s="141"/>
      <c r="E6" s="168"/>
      <c r="F6" s="144"/>
    </row>
    <row r="7" spans="1:6" ht="6" customHeight="1">
      <c r="A7" s="165"/>
      <c r="B7" s="137"/>
      <c r="C7" s="163"/>
      <c r="D7" s="141"/>
      <c r="E7" s="168"/>
      <c r="F7" s="144"/>
    </row>
    <row r="8" spans="1:6" ht="6" customHeight="1">
      <c r="A8" s="165"/>
      <c r="B8" s="137"/>
      <c r="C8" s="163"/>
      <c r="D8" s="141"/>
      <c r="E8" s="168"/>
      <c r="F8" s="144"/>
    </row>
    <row r="9" spans="1:6" ht="10.5" customHeight="1">
      <c r="A9" s="165"/>
      <c r="B9" s="137"/>
      <c r="C9" s="163"/>
      <c r="D9" s="141"/>
      <c r="E9" s="168"/>
      <c r="F9" s="144"/>
    </row>
    <row r="10" spans="1:6" ht="3.75" customHeight="1" hidden="1">
      <c r="A10" s="165"/>
      <c r="B10" s="137"/>
      <c r="C10" s="62"/>
      <c r="D10" s="141"/>
      <c r="E10" s="27"/>
      <c r="F10" s="32"/>
    </row>
    <row r="11" spans="1:6" ht="12.75" customHeight="1" hidden="1">
      <c r="A11" s="166"/>
      <c r="B11" s="138"/>
      <c r="C11" s="63"/>
      <c r="D11" s="14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68" t="s">
        <v>198</v>
      </c>
      <c r="B13" s="69" t="s">
        <v>199</v>
      </c>
      <c r="C13" s="70" t="s">
        <v>200</v>
      </c>
      <c r="D13" s="71">
        <v>284984109</v>
      </c>
      <c r="E13" s="72">
        <v>5369932.47</v>
      </c>
      <c r="F13" s="73">
        <f>IF(OR(D13="-",E13=D13),"-",D13-IF(E13="-",0,E13))</f>
        <v>279614176.53</v>
      </c>
    </row>
    <row r="14" spans="1:6" ht="12.75">
      <c r="A14" s="74" t="s">
        <v>42</v>
      </c>
      <c r="B14" s="49"/>
      <c r="C14" s="65"/>
      <c r="D14" s="67"/>
      <c r="E14" s="50"/>
      <c r="F14" s="51"/>
    </row>
    <row r="15" spans="1:6" ht="12.75">
      <c r="A15" s="68" t="s">
        <v>201</v>
      </c>
      <c r="B15" s="69" t="s">
        <v>199</v>
      </c>
      <c r="C15" s="70" t="s">
        <v>202</v>
      </c>
      <c r="D15" s="71">
        <v>109964600</v>
      </c>
      <c r="E15" s="72">
        <v>1808212.47</v>
      </c>
      <c r="F15" s="73">
        <f aca="true" t="shared" si="0" ref="F15:F78">IF(OR(D15="-",E15=D15),"-",D15-IF(E15="-",0,E15))</f>
        <v>108156387.53</v>
      </c>
    </row>
    <row r="16" spans="1:6" ht="56.25">
      <c r="A16" s="40" t="s">
        <v>203</v>
      </c>
      <c r="B16" s="55" t="s">
        <v>199</v>
      </c>
      <c r="C16" s="64" t="s">
        <v>204</v>
      </c>
      <c r="D16" s="38">
        <v>87156000</v>
      </c>
      <c r="E16" s="48">
        <v>1673528.15</v>
      </c>
      <c r="F16" s="41">
        <f t="shared" si="0"/>
        <v>85482471.85</v>
      </c>
    </row>
    <row r="17" spans="1:6" ht="12.75">
      <c r="A17" s="40" t="s">
        <v>205</v>
      </c>
      <c r="B17" s="55" t="s">
        <v>199</v>
      </c>
      <c r="C17" s="64" t="s">
        <v>206</v>
      </c>
      <c r="D17" s="38">
        <v>26950500</v>
      </c>
      <c r="E17" s="48">
        <v>555938.5</v>
      </c>
      <c r="F17" s="41">
        <f t="shared" si="0"/>
        <v>26394561.5</v>
      </c>
    </row>
    <row r="18" spans="1:6" ht="12.75">
      <c r="A18" s="40" t="s">
        <v>207</v>
      </c>
      <c r="B18" s="55" t="s">
        <v>199</v>
      </c>
      <c r="C18" s="64" t="s">
        <v>208</v>
      </c>
      <c r="D18" s="38">
        <v>20691900</v>
      </c>
      <c r="E18" s="48">
        <v>555938.5</v>
      </c>
      <c r="F18" s="41">
        <f t="shared" si="0"/>
        <v>20135961.5</v>
      </c>
    </row>
    <row r="19" spans="1:6" ht="22.5">
      <c r="A19" s="40" t="s">
        <v>209</v>
      </c>
      <c r="B19" s="55" t="s">
        <v>199</v>
      </c>
      <c r="C19" s="64" t="s">
        <v>210</v>
      </c>
      <c r="D19" s="38">
        <v>9600</v>
      </c>
      <c r="E19" s="48" t="s">
        <v>53</v>
      </c>
      <c r="F19" s="41">
        <f t="shared" si="0"/>
        <v>9600</v>
      </c>
    </row>
    <row r="20" spans="1:6" ht="33.75">
      <c r="A20" s="40" t="s">
        <v>211</v>
      </c>
      <c r="B20" s="55" t="s">
        <v>199</v>
      </c>
      <c r="C20" s="64" t="s">
        <v>212</v>
      </c>
      <c r="D20" s="38">
        <v>6249000</v>
      </c>
      <c r="E20" s="48" t="s">
        <v>53</v>
      </c>
      <c r="F20" s="41">
        <f t="shared" si="0"/>
        <v>6249000</v>
      </c>
    </row>
    <row r="21" spans="1:6" ht="22.5">
      <c r="A21" s="40" t="s">
        <v>213</v>
      </c>
      <c r="B21" s="55" t="s">
        <v>199</v>
      </c>
      <c r="C21" s="64" t="s">
        <v>214</v>
      </c>
      <c r="D21" s="38">
        <v>60205500</v>
      </c>
      <c r="E21" s="48">
        <v>1117589.65</v>
      </c>
      <c r="F21" s="41">
        <f t="shared" si="0"/>
        <v>59087910.35</v>
      </c>
    </row>
    <row r="22" spans="1:6" ht="22.5">
      <c r="A22" s="40" t="s">
        <v>215</v>
      </c>
      <c r="B22" s="55" t="s">
        <v>199</v>
      </c>
      <c r="C22" s="64" t="s">
        <v>216</v>
      </c>
      <c r="D22" s="38">
        <v>45680500</v>
      </c>
      <c r="E22" s="48">
        <v>1117348.65</v>
      </c>
      <c r="F22" s="41">
        <f t="shared" si="0"/>
        <v>44563151.35</v>
      </c>
    </row>
    <row r="23" spans="1:6" ht="33.75">
      <c r="A23" s="40" t="s">
        <v>217</v>
      </c>
      <c r="B23" s="55" t="s">
        <v>199</v>
      </c>
      <c r="C23" s="64" t="s">
        <v>218</v>
      </c>
      <c r="D23" s="38">
        <v>190000</v>
      </c>
      <c r="E23" s="48">
        <v>241</v>
      </c>
      <c r="F23" s="41">
        <f t="shared" si="0"/>
        <v>189759</v>
      </c>
    </row>
    <row r="24" spans="1:6" ht="45">
      <c r="A24" s="40" t="s">
        <v>219</v>
      </c>
      <c r="B24" s="55" t="s">
        <v>199</v>
      </c>
      <c r="C24" s="64" t="s">
        <v>220</v>
      </c>
      <c r="D24" s="38">
        <v>1264300</v>
      </c>
      <c r="E24" s="48" t="s">
        <v>53</v>
      </c>
      <c r="F24" s="41">
        <f t="shared" si="0"/>
        <v>1264300</v>
      </c>
    </row>
    <row r="25" spans="1:6" ht="33.75">
      <c r="A25" s="40" t="s">
        <v>221</v>
      </c>
      <c r="B25" s="55" t="s">
        <v>199</v>
      </c>
      <c r="C25" s="64" t="s">
        <v>222</v>
      </c>
      <c r="D25" s="38">
        <v>13070700</v>
      </c>
      <c r="E25" s="48" t="s">
        <v>53</v>
      </c>
      <c r="F25" s="41">
        <f t="shared" si="0"/>
        <v>13070700</v>
      </c>
    </row>
    <row r="26" spans="1:6" ht="22.5">
      <c r="A26" s="40" t="s">
        <v>223</v>
      </c>
      <c r="B26" s="55" t="s">
        <v>199</v>
      </c>
      <c r="C26" s="64" t="s">
        <v>224</v>
      </c>
      <c r="D26" s="38">
        <v>19002300</v>
      </c>
      <c r="E26" s="48">
        <v>94684.32</v>
      </c>
      <c r="F26" s="41">
        <f t="shared" si="0"/>
        <v>18907615.68</v>
      </c>
    </row>
    <row r="27" spans="1:6" ht="22.5">
      <c r="A27" s="40" t="s">
        <v>225</v>
      </c>
      <c r="B27" s="55" t="s">
        <v>199</v>
      </c>
      <c r="C27" s="64" t="s">
        <v>226</v>
      </c>
      <c r="D27" s="38">
        <v>19002300</v>
      </c>
      <c r="E27" s="48">
        <v>94684.32</v>
      </c>
      <c r="F27" s="41">
        <f t="shared" si="0"/>
        <v>18907615.68</v>
      </c>
    </row>
    <row r="28" spans="1:6" ht="22.5">
      <c r="A28" s="40" t="s">
        <v>227</v>
      </c>
      <c r="B28" s="55" t="s">
        <v>199</v>
      </c>
      <c r="C28" s="64" t="s">
        <v>228</v>
      </c>
      <c r="D28" s="38">
        <v>19002300</v>
      </c>
      <c r="E28" s="48">
        <v>94684.32</v>
      </c>
      <c r="F28" s="41">
        <f t="shared" si="0"/>
        <v>18907615.68</v>
      </c>
    </row>
    <row r="29" spans="1:6" ht="12.75">
      <c r="A29" s="40" t="s">
        <v>229</v>
      </c>
      <c r="B29" s="55" t="s">
        <v>199</v>
      </c>
      <c r="C29" s="64" t="s">
        <v>230</v>
      </c>
      <c r="D29" s="38">
        <v>120000</v>
      </c>
      <c r="E29" s="48" t="s">
        <v>53</v>
      </c>
      <c r="F29" s="41">
        <f t="shared" si="0"/>
        <v>120000</v>
      </c>
    </row>
    <row r="30" spans="1:6" ht="12.75">
      <c r="A30" s="40" t="s">
        <v>231</v>
      </c>
      <c r="B30" s="55" t="s">
        <v>199</v>
      </c>
      <c r="C30" s="64" t="s">
        <v>232</v>
      </c>
      <c r="D30" s="38">
        <v>120000</v>
      </c>
      <c r="E30" s="48" t="s">
        <v>53</v>
      </c>
      <c r="F30" s="41">
        <f t="shared" si="0"/>
        <v>120000</v>
      </c>
    </row>
    <row r="31" spans="1:6" ht="22.5">
      <c r="A31" s="40" t="s">
        <v>233</v>
      </c>
      <c r="B31" s="55" t="s">
        <v>199</v>
      </c>
      <c r="C31" s="64" t="s">
        <v>234</v>
      </c>
      <c r="D31" s="38">
        <v>450000</v>
      </c>
      <c r="E31" s="48">
        <v>40000</v>
      </c>
      <c r="F31" s="41">
        <f t="shared" si="0"/>
        <v>410000</v>
      </c>
    </row>
    <row r="32" spans="1:6" ht="12.75">
      <c r="A32" s="40" t="s">
        <v>235</v>
      </c>
      <c r="B32" s="55" t="s">
        <v>199</v>
      </c>
      <c r="C32" s="64" t="s">
        <v>236</v>
      </c>
      <c r="D32" s="38">
        <v>450000</v>
      </c>
      <c r="E32" s="48">
        <v>40000</v>
      </c>
      <c r="F32" s="41">
        <f t="shared" si="0"/>
        <v>410000</v>
      </c>
    </row>
    <row r="33" spans="1:6" ht="45">
      <c r="A33" s="40" t="s">
        <v>237</v>
      </c>
      <c r="B33" s="55" t="s">
        <v>199</v>
      </c>
      <c r="C33" s="64" t="s">
        <v>238</v>
      </c>
      <c r="D33" s="38">
        <v>450000</v>
      </c>
      <c r="E33" s="48">
        <v>40000</v>
      </c>
      <c r="F33" s="41">
        <f t="shared" si="0"/>
        <v>410000</v>
      </c>
    </row>
    <row r="34" spans="1:6" ht="12.75">
      <c r="A34" s="40" t="s">
        <v>239</v>
      </c>
      <c r="B34" s="55" t="s">
        <v>199</v>
      </c>
      <c r="C34" s="64" t="s">
        <v>240</v>
      </c>
      <c r="D34" s="38">
        <v>3236300</v>
      </c>
      <c r="E34" s="48" t="s">
        <v>53</v>
      </c>
      <c r="F34" s="41">
        <f t="shared" si="0"/>
        <v>3236300</v>
      </c>
    </row>
    <row r="35" spans="1:6" ht="12.75">
      <c r="A35" s="40" t="s">
        <v>241</v>
      </c>
      <c r="B35" s="55" t="s">
        <v>199</v>
      </c>
      <c r="C35" s="64" t="s">
        <v>242</v>
      </c>
      <c r="D35" s="38">
        <v>100000</v>
      </c>
      <c r="E35" s="48" t="s">
        <v>53</v>
      </c>
      <c r="F35" s="41">
        <f t="shared" si="0"/>
        <v>100000</v>
      </c>
    </row>
    <row r="36" spans="1:6" ht="12.75" customHeight="1">
      <c r="A36" s="80" t="s">
        <v>243</v>
      </c>
      <c r="B36" s="55" t="s">
        <v>199</v>
      </c>
      <c r="C36" s="64" t="s">
        <v>244</v>
      </c>
      <c r="D36" s="38">
        <v>100000</v>
      </c>
      <c r="E36" s="48" t="s">
        <v>53</v>
      </c>
      <c r="F36" s="41">
        <f t="shared" si="0"/>
        <v>100000</v>
      </c>
    </row>
    <row r="37" spans="1:6" ht="12.75" customHeight="1">
      <c r="A37" s="40" t="s">
        <v>245</v>
      </c>
      <c r="B37" s="55" t="s">
        <v>199</v>
      </c>
      <c r="C37" s="64" t="s">
        <v>246</v>
      </c>
      <c r="D37" s="38">
        <v>136300</v>
      </c>
      <c r="E37" s="48" t="s">
        <v>53</v>
      </c>
      <c r="F37" s="41">
        <f t="shared" si="0"/>
        <v>136300</v>
      </c>
    </row>
    <row r="38" spans="1:6" ht="12.75">
      <c r="A38" s="40" t="s">
        <v>247</v>
      </c>
      <c r="B38" s="55" t="s">
        <v>199</v>
      </c>
      <c r="C38" s="64" t="s">
        <v>248</v>
      </c>
      <c r="D38" s="38">
        <v>39800</v>
      </c>
      <c r="E38" s="48" t="s">
        <v>53</v>
      </c>
      <c r="F38" s="41">
        <f t="shared" si="0"/>
        <v>39800</v>
      </c>
    </row>
    <row r="39" spans="1:6" ht="12.75">
      <c r="A39" s="40" t="s">
        <v>249</v>
      </c>
      <c r="B39" s="55" t="s">
        <v>199</v>
      </c>
      <c r="C39" s="64" t="s">
        <v>250</v>
      </c>
      <c r="D39" s="38">
        <v>96500</v>
      </c>
      <c r="E39" s="48" t="s">
        <v>53</v>
      </c>
      <c r="F39" s="41">
        <f t="shared" si="0"/>
        <v>96500</v>
      </c>
    </row>
    <row r="40" spans="1:6" ht="12.75">
      <c r="A40" s="40" t="s">
        <v>251</v>
      </c>
      <c r="B40" s="55" t="s">
        <v>199</v>
      </c>
      <c r="C40" s="64" t="s">
        <v>252</v>
      </c>
      <c r="D40" s="38">
        <v>3000000</v>
      </c>
      <c r="E40" s="48" t="s">
        <v>53</v>
      </c>
      <c r="F40" s="41">
        <f t="shared" si="0"/>
        <v>3000000</v>
      </c>
    </row>
    <row r="41" spans="1:6" ht="33.75">
      <c r="A41" s="68" t="s">
        <v>253</v>
      </c>
      <c r="B41" s="69" t="s">
        <v>199</v>
      </c>
      <c r="C41" s="70" t="s">
        <v>254</v>
      </c>
      <c r="D41" s="71">
        <v>1799500</v>
      </c>
      <c r="E41" s="72">
        <v>35000</v>
      </c>
      <c r="F41" s="73">
        <f t="shared" si="0"/>
        <v>1764500</v>
      </c>
    </row>
    <row r="42" spans="1:6" ht="56.25">
      <c r="A42" s="40" t="s">
        <v>203</v>
      </c>
      <c r="B42" s="55" t="s">
        <v>199</v>
      </c>
      <c r="C42" s="64" t="s">
        <v>255</v>
      </c>
      <c r="D42" s="38">
        <v>1799500</v>
      </c>
      <c r="E42" s="48">
        <v>35000</v>
      </c>
      <c r="F42" s="41">
        <f t="shared" si="0"/>
        <v>1764500</v>
      </c>
    </row>
    <row r="43" spans="1:6" ht="22.5">
      <c r="A43" s="40" t="s">
        <v>213</v>
      </c>
      <c r="B43" s="55" t="s">
        <v>199</v>
      </c>
      <c r="C43" s="64" t="s">
        <v>256</v>
      </c>
      <c r="D43" s="38">
        <v>1799500</v>
      </c>
      <c r="E43" s="48">
        <v>35000</v>
      </c>
      <c r="F43" s="41">
        <f t="shared" si="0"/>
        <v>1764500</v>
      </c>
    </row>
    <row r="44" spans="1:6" ht="22.5">
      <c r="A44" s="40" t="s">
        <v>215</v>
      </c>
      <c r="B44" s="55" t="s">
        <v>199</v>
      </c>
      <c r="C44" s="64" t="s">
        <v>257</v>
      </c>
      <c r="D44" s="38">
        <v>1367600</v>
      </c>
      <c r="E44" s="48">
        <v>35000</v>
      </c>
      <c r="F44" s="41">
        <f t="shared" si="0"/>
        <v>1332600</v>
      </c>
    </row>
    <row r="45" spans="1:6" ht="33.75">
      <c r="A45" s="40" t="s">
        <v>217</v>
      </c>
      <c r="B45" s="55" t="s">
        <v>199</v>
      </c>
      <c r="C45" s="64" t="s">
        <v>258</v>
      </c>
      <c r="D45" s="38">
        <v>18900</v>
      </c>
      <c r="E45" s="48" t="s">
        <v>53</v>
      </c>
      <c r="F45" s="41">
        <f t="shared" si="0"/>
        <v>18900</v>
      </c>
    </row>
    <row r="46" spans="1:6" ht="33.75">
      <c r="A46" s="40" t="s">
        <v>221</v>
      </c>
      <c r="B46" s="55" t="s">
        <v>199</v>
      </c>
      <c r="C46" s="64" t="s">
        <v>259</v>
      </c>
      <c r="D46" s="38">
        <v>413000</v>
      </c>
      <c r="E46" s="48" t="s">
        <v>53</v>
      </c>
      <c r="F46" s="41">
        <f t="shared" si="0"/>
        <v>413000</v>
      </c>
    </row>
    <row r="47" spans="1:6" ht="45">
      <c r="A47" s="68" t="s">
        <v>260</v>
      </c>
      <c r="B47" s="69" t="s">
        <v>199</v>
      </c>
      <c r="C47" s="70" t="s">
        <v>261</v>
      </c>
      <c r="D47" s="71">
        <v>5244000</v>
      </c>
      <c r="E47" s="72">
        <v>45000</v>
      </c>
      <c r="F47" s="73">
        <f t="shared" si="0"/>
        <v>5199000</v>
      </c>
    </row>
    <row r="48" spans="1:6" ht="56.25">
      <c r="A48" s="40" t="s">
        <v>203</v>
      </c>
      <c r="B48" s="55" t="s">
        <v>199</v>
      </c>
      <c r="C48" s="64" t="s">
        <v>262</v>
      </c>
      <c r="D48" s="38">
        <v>3565200</v>
      </c>
      <c r="E48" s="48">
        <v>45000</v>
      </c>
      <c r="F48" s="41">
        <f t="shared" si="0"/>
        <v>3520200</v>
      </c>
    </row>
    <row r="49" spans="1:6" ht="22.5">
      <c r="A49" s="40" t="s">
        <v>213</v>
      </c>
      <c r="B49" s="55" t="s">
        <v>199</v>
      </c>
      <c r="C49" s="64" t="s">
        <v>263</v>
      </c>
      <c r="D49" s="38">
        <v>3565200</v>
      </c>
      <c r="E49" s="48">
        <v>45000</v>
      </c>
      <c r="F49" s="41">
        <f t="shared" si="0"/>
        <v>3520200</v>
      </c>
    </row>
    <row r="50" spans="1:6" ht="22.5">
      <c r="A50" s="40" t="s">
        <v>215</v>
      </c>
      <c r="B50" s="55" t="s">
        <v>199</v>
      </c>
      <c r="C50" s="64" t="s">
        <v>264</v>
      </c>
      <c r="D50" s="38">
        <v>1751600</v>
      </c>
      <c r="E50" s="48">
        <v>45000</v>
      </c>
      <c r="F50" s="41">
        <f t="shared" si="0"/>
        <v>1706600</v>
      </c>
    </row>
    <row r="51" spans="1:6" ht="33.75">
      <c r="A51" s="40" t="s">
        <v>217</v>
      </c>
      <c r="B51" s="55" t="s">
        <v>199</v>
      </c>
      <c r="C51" s="64" t="s">
        <v>265</v>
      </c>
      <c r="D51" s="38">
        <v>20400</v>
      </c>
      <c r="E51" s="48" t="s">
        <v>53</v>
      </c>
      <c r="F51" s="41">
        <f t="shared" si="0"/>
        <v>20400</v>
      </c>
    </row>
    <row r="52" spans="1:6" ht="45">
      <c r="A52" s="40" t="s">
        <v>219</v>
      </c>
      <c r="B52" s="55" t="s">
        <v>199</v>
      </c>
      <c r="C52" s="64" t="s">
        <v>266</v>
      </c>
      <c r="D52" s="38">
        <v>1264300</v>
      </c>
      <c r="E52" s="48" t="s">
        <v>53</v>
      </c>
      <c r="F52" s="41">
        <f t="shared" si="0"/>
        <v>1264300</v>
      </c>
    </row>
    <row r="53" spans="1:6" ht="33.75">
      <c r="A53" s="40" t="s">
        <v>221</v>
      </c>
      <c r="B53" s="55" t="s">
        <v>199</v>
      </c>
      <c r="C53" s="64" t="s">
        <v>267</v>
      </c>
      <c r="D53" s="38">
        <v>528900</v>
      </c>
      <c r="E53" s="48" t="s">
        <v>53</v>
      </c>
      <c r="F53" s="41">
        <f t="shared" si="0"/>
        <v>528900</v>
      </c>
    </row>
    <row r="54" spans="1:6" ht="22.5">
      <c r="A54" s="40" t="s">
        <v>223</v>
      </c>
      <c r="B54" s="55" t="s">
        <v>199</v>
      </c>
      <c r="C54" s="64" t="s">
        <v>268</v>
      </c>
      <c r="D54" s="38">
        <v>1557800</v>
      </c>
      <c r="E54" s="48" t="s">
        <v>53</v>
      </c>
      <c r="F54" s="41">
        <f t="shared" si="0"/>
        <v>1557800</v>
      </c>
    </row>
    <row r="55" spans="1:6" ht="22.5">
      <c r="A55" s="40" t="s">
        <v>225</v>
      </c>
      <c r="B55" s="55" t="s">
        <v>199</v>
      </c>
      <c r="C55" s="64" t="s">
        <v>269</v>
      </c>
      <c r="D55" s="38">
        <v>1557800</v>
      </c>
      <c r="E55" s="48" t="s">
        <v>53</v>
      </c>
      <c r="F55" s="41">
        <f t="shared" si="0"/>
        <v>1557800</v>
      </c>
    </row>
    <row r="56" spans="1:6" ht="22.5">
      <c r="A56" s="40" t="s">
        <v>227</v>
      </c>
      <c r="B56" s="55" t="s">
        <v>199</v>
      </c>
      <c r="C56" s="64" t="s">
        <v>270</v>
      </c>
      <c r="D56" s="38">
        <v>1557800</v>
      </c>
      <c r="E56" s="48" t="s">
        <v>53</v>
      </c>
      <c r="F56" s="41">
        <f t="shared" si="0"/>
        <v>1557800</v>
      </c>
    </row>
    <row r="57" spans="1:6" ht="12.75">
      <c r="A57" s="40" t="s">
        <v>229</v>
      </c>
      <c r="B57" s="55" t="s">
        <v>199</v>
      </c>
      <c r="C57" s="64" t="s">
        <v>271</v>
      </c>
      <c r="D57" s="38">
        <v>120000</v>
      </c>
      <c r="E57" s="48" t="s">
        <v>53</v>
      </c>
      <c r="F57" s="41">
        <f t="shared" si="0"/>
        <v>120000</v>
      </c>
    </row>
    <row r="58" spans="1:6" ht="12.75">
      <c r="A58" s="40" t="s">
        <v>231</v>
      </c>
      <c r="B58" s="55" t="s">
        <v>199</v>
      </c>
      <c r="C58" s="64" t="s">
        <v>272</v>
      </c>
      <c r="D58" s="38">
        <v>120000</v>
      </c>
      <c r="E58" s="48" t="s">
        <v>53</v>
      </c>
      <c r="F58" s="41">
        <f t="shared" si="0"/>
        <v>120000</v>
      </c>
    </row>
    <row r="59" spans="1:6" ht="12.75">
      <c r="A59" s="40" t="s">
        <v>239</v>
      </c>
      <c r="B59" s="55" t="s">
        <v>199</v>
      </c>
      <c r="C59" s="64" t="s">
        <v>273</v>
      </c>
      <c r="D59" s="38">
        <v>1000</v>
      </c>
      <c r="E59" s="48" t="s">
        <v>53</v>
      </c>
      <c r="F59" s="41">
        <f t="shared" si="0"/>
        <v>1000</v>
      </c>
    </row>
    <row r="60" spans="1:6" ht="12.75">
      <c r="A60" s="40" t="s">
        <v>245</v>
      </c>
      <c r="B60" s="55" t="s">
        <v>199</v>
      </c>
      <c r="C60" s="64" t="s">
        <v>274</v>
      </c>
      <c r="D60" s="38">
        <v>1000</v>
      </c>
      <c r="E60" s="48" t="s">
        <v>53</v>
      </c>
      <c r="F60" s="41">
        <f t="shared" si="0"/>
        <v>1000</v>
      </c>
    </row>
    <row r="61" spans="1:6" ht="12.75">
      <c r="A61" s="40" t="s">
        <v>249</v>
      </c>
      <c r="B61" s="55" t="s">
        <v>199</v>
      </c>
      <c r="C61" s="64" t="s">
        <v>275</v>
      </c>
      <c r="D61" s="38">
        <v>1000</v>
      </c>
      <c r="E61" s="48" t="s">
        <v>53</v>
      </c>
      <c r="F61" s="41">
        <f t="shared" si="0"/>
        <v>1000</v>
      </c>
    </row>
    <row r="62" spans="1:6" ht="45">
      <c r="A62" s="68" t="s">
        <v>276</v>
      </c>
      <c r="B62" s="69" t="s">
        <v>199</v>
      </c>
      <c r="C62" s="70" t="s">
        <v>277</v>
      </c>
      <c r="D62" s="71">
        <v>35273869</v>
      </c>
      <c r="E62" s="72">
        <v>663228</v>
      </c>
      <c r="F62" s="73">
        <f t="shared" si="0"/>
        <v>34610641</v>
      </c>
    </row>
    <row r="63" spans="1:6" ht="56.25">
      <c r="A63" s="40" t="s">
        <v>203</v>
      </c>
      <c r="B63" s="55" t="s">
        <v>199</v>
      </c>
      <c r="C63" s="64" t="s">
        <v>278</v>
      </c>
      <c r="D63" s="38">
        <v>30802869</v>
      </c>
      <c r="E63" s="48">
        <v>640800</v>
      </c>
      <c r="F63" s="41">
        <f t="shared" si="0"/>
        <v>30162069</v>
      </c>
    </row>
    <row r="64" spans="1:6" ht="22.5">
      <c r="A64" s="40" t="s">
        <v>213</v>
      </c>
      <c r="B64" s="55" t="s">
        <v>199</v>
      </c>
      <c r="C64" s="64" t="s">
        <v>279</v>
      </c>
      <c r="D64" s="38">
        <v>30802869</v>
      </c>
      <c r="E64" s="48">
        <v>640800</v>
      </c>
      <c r="F64" s="41">
        <f t="shared" si="0"/>
        <v>30162069</v>
      </c>
    </row>
    <row r="65" spans="1:6" ht="22.5">
      <c r="A65" s="40" t="s">
        <v>215</v>
      </c>
      <c r="B65" s="55" t="s">
        <v>199</v>
      </c>
      <c r="C65" s="64" t="s">
        <v>280</v>
      </c>
      <c r="D65" s="38">
        <v>23594669</v>
      </c>
      <c r="E65" s="48">
        <v>640800</v>
      </c>
      <c r="F65" s="41">
        <f t="shared" si="0"/>
        <v>22953869</v>
      </c>
    </row>
    <row r="66" spans="1:6" ht="33.75">
      <c r="A66" s="40" t="s">
        <v>217</v>
      </c>
      <c r="B66" s="55" t="s">
        <v>199</v>
      </c>
      <c r="C66" s="64" t="s">
        <v>281</v>
      </c>
      <c r="D66" s="38">
        <v>82600</v>
      </c>
      <c r="E66" s="48" t="s">
        <v>53</v>
      </c>
      <c r="F66" s="41">
        <f t="shared" si="0"/>
        <v>82600</v>
      </c>
    </row>
    <row r="67" spans="1:6" ht="33.75">
      <c r="A67" s="40" t="s">
        <v>221</v>
      </c>
      <c r="B67" s="55" t="s">
        <v>199</v>
      </c>
      <c r="C67" s="64" t="s">
        <v>282</v>
      </c>
      <c r="D67" s="38">
        <v>7125600</v>
      </c>
      <c r="E67" s="48" t="s">
        <v>53</v>
      </c>
      <c r="F67" s="41">
        <f t="shared" si="0"/>
        <v>7125600</v>
      </c>
    </row>
    <row r="68" spans="1:6" ht="22.5">
      <c r="A68" s="40" t="s">
        <v>223</v>
      </c>
      <c r="B68" s="55" t="s">
        <v>199</v>
      </c>
      <c r="C68" s="64" t="s">
        <v>283</v>
      </c>
      <c r="D68" s="38">
        <v>4466000</v>
      </c>
      <c r="E68" s="48">
        <v>22428</v>
      </c>
      <c r="F68" s="41">
        <f t="shared" si="0"/>
        <v>4443572</v>
      </c>
    </row>
    <row r="69" spans="1:6" ht="22.5">
      <c r="A69" s="40" t="s">
        <v>225</v>
      </c>
      <c r="B69" s="55" t="s">
        <v>199</v>
      </c>
      <c r="C69" s="64" t="s">
        <v>284</v>
      </c>
      <c r="D69" s="38">
        <v>4466000</v>
      </c>
      <c r="E69" s="48">
        <v>22428</v>
      </c>
      <c r="F69" s="41">
        <f t="shared" si="0"/>
        <v>4443572</v>
      </c>
    </row>
    <row r="70" spans="1:6" ht="12.75" customHeight="1">
      <c r="A70" s="40" t="s">
        <v>227</v>
      </c>
      <c r="B70" s="55" t="s">
        <v>199</v>
      </c>
      <c r="C70" s="64" t="s">
        <v>285</v>
      </c>
      <c r="D70" s="38">
        <v>4466000</v>
      </c>
      <c r="E70" s="48">
        <v>22428</v>
      </c>
      <c r="F70" s="41">
        <f t="shared" si="0"/>
        <v>4443572</v>
      </c>
    </row>
    <row r="71" spans="1:6" ht="12.75" customHeight="1">
      <c r="A71" s="40" t="s">
        <v>239</v>
      </c>
      <c r="B71" s="55" t="s">
        <v>199</v>
      </c>
      <c r="C71" s="64" t="s">
        <v>286</v>
      </c>
      <c r="D71" s="38">
        <v>5000</v>
      </c>
      <c r="E71" s="48" t="s">
        <v>53</v>
      </c>
      <c r="F71" s="41">
        <f t="shared" si="0"/>
        <v>5000</v>
      </c>
    </row>
    <row r="72" spans="1:6" ht="12.75">
      <c r="A72" s="40" t="s">
        <v>245</v>
      </c>
      <c r="B72" s="55" t="s">
        <v>199</v>
      </c>
      <c r="C72" s="64" t="s">
        <v>287</v>
      </c>
      <c r="D72" s="38">
        <v>5000</v>
      </c>
      <c r="E72" s="48" t="s">
        <v>53</v>
      </c>
      <c r="F72" s="41">
        <f t="shared" si="0"/>
        <v>5000</v>
      </c>
    </row>
    <row r="73" spans="1:6" ht="12.75" customHeight="1">
      <c r="A73" s="40" t="s">
        <v>249</v>
      </c>
      <c r="B73" s="55" t="s">
        <v>199</v>
      </c>
      <c r="C73" s="64" t="s">
        <v>288</v>
      </c>
      <c r="D73" s="38">
        <v>5000</v>
      </c>
      <c r="E73" s="48" t="s">
        <v>53</v>
      </c>
      <c r="F73" s="41">
        <f t="shared" si="0"/>
        <v>5000</v>
      </c>
    </row>
    <row r="74" spans="1:6" ht="33.75">
      <c r="A74" s="68" t="s">
        <v>289</v>
      </c>
      <c r="B74" s="69" t="s">
        <v>199</v>
      </c>
      <c r="C74" s="70" t="s">
        <v>290</v>
      </c>
      <c r="D74" s="71">
        <v>12671500</v>
      </c>
      <c r="E74" s="72">
        <v>180000</v>
      </c>
      <c r="F74" s="73">
        <f t="shared" si="0"/>
        <v>12491500</v>
      </c>
    </row>
    <row r="75" spans="1:6" ht="56.25">
      <c r="A75" s="40" t="s">
        <v>203</v>
      </c>
      <c r="B75" s="55" t="s">
        <v>199</v>
      </c>
      <c r="C75" s="64" t="s">
        <v>291</v>
      </c>
      <c r="D75" s="38">
        <v>12268800</v>
      </c>
      <c r="E75" s="48">
        <v>180000</v>
      </c>
      <c r="F75" s="41">
        <f t="shared" si="0"/>
        <v>12088800</v>
      </c>
    </row>
    <row r="76" spans="1:6" ht="22.5">
      <c r="A76" s="40" t="s">
        <v>213</v>
      </c>
      <c r="B76" s="55" t="s">
        <v>199</v>
      </c>
      <c r="C76" s="64" t="s">
        <v>292</v>
      </c>
      <c r="D76" s="38">
        <v>12268800</v>
      </c>
      <c r="E76" s="48">
        <v>180000</v>
      </c>
      <c r="F76" s="41">
        <f t="shared" si="0"/>
        <v>12088800</v>
      </c>
    </row>
    <row r="77" spans="1:6" ht="22.5">
      <c r="A77" s="40" t="s">
        <v>215</v>
      </c>
      <c r="B77" s="55" t="s">
        <v>199</v>
      </c>
      <c r="C77" s="64" t="s">
        <v>293</v>
      </c>
      <c r="D77" s="38">
        <v>9951600</v>
      </c>
      <c r="E77" s="48">
        <v>180000</v>
      </c>
      <c r="F77" s="41">
        <f t="shared" si="0"/>
        <v>9771600</v>
      </c>
    </row>
    <row r="78" spans="1:6" ht="33.75">
      <c r="A78" s="40" t="s">
        <v>217</v>
      </c>
      <c r="B78" s="55" t="s">
        <v>199</v>
      </c>
      <c r="C78" s="64" t="s">
        <v>294</v>
      </c>
      <c r="D78" s="38">
        <v>36500</v>
      </c>
      <c r="E78" s="48" t="s">
        <v>53</v>
      </c>
      <c r="F78" s="41">
        <f t="shared" si="0"/>
        <v>36500</v>
      </c>
    </row>
    <row r="79" spans="1:6" ht="33.75">
      <c r="A79" s="40" t="s">
        <v>221</v>
      </c>
      <c r="B79" s="55" t="s">
        <v>199</v>
      </c>
      <c r="C79" s="64" t="s">
        <v>295</v>
      </c>
      <c r="D79" s="38">
        <v>2280700</v>
      </c>
      <c r="E79" s="48" t="s">
        <v>53</v>
      </c>
      <c r="F79" s="41">
        <f aca="true" t="shared" si="1" ref="F79:F142">IF(OR(D79="-",E79=D79),"-",D79-IF(E79="-",0,E79))</f>
        <v>2280700</v>
      </c>
    </row>
    <row r="80" spans="1:6" ht="22.5">
      <c r="A80" s="40" t="s">
        <v>223</v>
      </c>
      <c r="B80" s="55" t="s">
        <v>199</v>
      </c>
      <c r="C80" s="64" t="s">
        <v>296</v>
      </c>
      <c r="D80" s="38">
        <v>401500</v>
      </c>
      <c r="E80" s="48" t="s">
        <v>53</v>
      </c>
      <c r="F80" s="41">
        <f t="shared" si="1"/>
        <v>401500</v>
      </c>
    </row>
    <row r="81" spans="1:6" ht="22.5">
      <c r="A81" s="40" t="s">
        <v>225</v>
      </c>
      <c r="B81" s="55" t="s">
        <v>199</v>
      </c>
      <c r="C81" s="64" t="s">
        <v>297</v>
      </c>
      <c r="D81" s="38">
        <v>401500</v>
      </c>
      <c r="E81" s="48" t="s">
        <v>53</v>
      </c>
      <c r="F81" s="41">
        <f t="shared" si="1"/>
        <v>401500</v>
      </c>
    </row>
    <row r="82" spans="1:6" ht="22.5">
      <c r="A82" s="40" t="s">
        <v>227</v>
      </c>
      <c r="B82" s="55" t="s">
        <v>199</v>
      </c>
      <c r="C82" s="64" t="s">
        <v>298</v>
      </c>
      <c r="D82" s="38">
        <v>401500</v>
      </c>
      <c r="E82" s="48" t="s">
        <v>53</v>
      </c>
      <c r="F82" s="41">
        <f t="shared" si="1"/>
        <v>401500</v>
      </c>
    </row>
    <row r="83" spans="1:6" ht="12.75">
      <c r="A83" s="40" t="s">
        <v>239</v>
      </c>
      <c r="B83" s="55" t="s">
        <v>199</v>
      </c>
      <c r="C83" s="64" t="s">
        <v>299</v>
      </c>
      <c r="D83" s="38">
        <v>1200</v>
      </c>
      <c r="E83" s="48" t="s">
        <v>53</v>
      </c>
      <c r="F83" s="41">
        <f t="shared" si="1"/>
        <v>1200</v>
      </c>
    </row>
    <row r="84" spans="1:6" ht="12.75">
      <c r="A84" s="40" t="s">
        <v>245</v>
      </c>
      <c r="B84" s="55" t="s">
        <v>199</v>
      </c>
      <c r="C84" s="64" t="s">
        <v>300</v>
      </c>
      <c r="D84" s="38">
        <v>1200</v>
      </c>
      <c r="E84" s="48" t="s">
        <v>53</v>
      </c>
      <c r="F84" s="41">
        <f t="shared" si="1"/>
        <v>1200</v>
      </c>
    </row>
    <row r="85" spans="1:6" ht="12.75">
      <c r="A85" s="40" t="s">
        <v>249</v>
      </c>
      <c r="B85" s="55" t="s">
        <v>199</v>
      </c>
      <c r="C85" s="64" t="s">
        <v>301</v>
      </c>
      <c r="D85" s="38">
        <v>1200</v>
      </c>
      <c r="E85" s="48" t="s">
        <v>53</v>
      </c>
      <c r="F85" s="41">
        <f t="shared" si="1"/>
        <v>1200</v>
      </c>
    </row>
    <row r="86" spans="1:6" ht="12.75">
      <c r="A86" s="68" t="s">
        <v>302</v>
      </c>
      <c r="B86" s="69" t="s">
        <v>199</v>
      </c>
      <c r="C86" s="70" t="s">
        <v>303</v>
      </c>
      <c r="D86" s="71">
        <v>3000000</v>
      </c>
      <c r="E86" s="72" t="s">
        <v>53</v>
      </c>
      <c r="F86" s="73">
        <f t="shared" si="1"/>
        <v>3000000</v>
      </c>
    </row>
    <row r="87" spans="1:6" ht="12.75" customHeight="1">
      <c r="A87" s="40" t="s">
        <v>239</v>
      </c>
      <c r="B87" s="55" t="s">
        <v>199</v>
      </c>
      <c r="C87" s="64" t="s">
        <v>304</v>
      </c>
      <c r="D87" s="38">
        <v>3000000</v>
      </c>
      <c r="E87" s="48" t="s">
        <v>53</v>
      </c>
      <c r="F87" s="41">
        <f t="shared" si="1"/>
        <v>3000000</v>
      </c>
    </row>
    <row r="88" spans="1:6" ht="12.75">
      <c r="A88" s="40" t="s">
        <v>251</v>
      </c>
      <c r="B88" s="55" t="s">
        <v>199</v>
      </c>
      <c r="C88" s="64" t="s">
        <v>305</v>
      </c>
      <c r="D88" s="38">
        <v>3000000</v>
      </c>
      <c r="E88" s="48" t="s">
        <v>53</v>
      </c>
      <c r="F88" s="41">
        <f t="shared" si="1"/>
        <v>3000000</v>
      </c>
    </row>
    <row r="89" spans="1:6" ht="12.75" customHeight="1">
      <c r="A89" s="68" t="s">
        <v>306</v>
      </c>
      <c r="B89" s="69" t="s">
        <v>199</v>
      </c>
      <c r="C89" s="70" t="s">
        <v>307</v>
      </c>
      <c r="D89" s="71">
        <v>51975700</v>
      </c>
      <c r="E89" s="72">
        <v>884984.47</v>
      </c>
      <c r="F89" s="73">
        <f t="shared" si="1"/>
        <v>51090715.53</v>
      </c>
    </row>
    <row r="90" spans="1:6" ht="12.75" customHeight="1">
      <c r="A90" s="40" t="s">
        <v>203</v>
      </c>
      <c r="B90" s="55" t="s">
        <v>199</v>
      </c>
      <c r="C90" s="64" t="s">
        <v>308</v>
      </c>
      <c r="D90" s="38">
        <v>38719600</v>
      </c>
      <c r="E90" s="48">
        <v>772728.15</v>
      </c>
      <c r="F90" s="41">
        <f t="shared" si="1"/>
        <v>37946871.85</v>
      </c>
    </row>
    <row r="91" spans="1:6" ht="12.75" customHeight="1">
      <c r="A91" s="40" t="s">
        <v>205</v>
      </c>
      <c r="B91" s="55" t="s">
        <v>199</v>
      </c>
      <c r="C91" s="64" t="s">
        <v>309</v>
      </c>
      <c r="D91" s="38">
        <v>26950500</v>
      </c>
      <c r="E91" s="48">
        <v>555938.5</v>
      </c>
      <c r="F91" s="41">
        <f t="shared" si="1"/>
        <v>26394561.5</v>
      </c>
    </row>
    <row r="92" spans="1:6" ht="12.75">
      <c r="A92" s="40" t="s">
        <v>207</v>
      </c>
      <c r="B92" s="55" t="s">
        <v>199</v>
      </c>
      <c r="C92" s="64" t="s">
        <v>310</v>
      </c>
      <c r="D92" s="38">
        <v>20691900</v>
      </c>
      <c r="E92" s="48">
        <v>555938.5</v>
      </c>
      <c r="F92" s="41">
        <f t="shared" si="1"/>
        <v>20135961.5</v>
      </c>
    </row>
    <row r="93" spans="1:6" ht="12.75" customHeight="1">
      <c r="A93" s="40" t="s">
        <v>209</v>
      </c>
      <c r="B93" s="55" t="s">
        <v>199</v>
      </c>
      <c r="C93" s="64" t="s">
        <v>311</v>
      </c>
      <c r="D93" s="38">
        <v>9600</v>
      </c>
      <c r="E93" s="48" t="s">
        <v>53</v>
      </c>
      <c r="F93" s="41">
        <f t="shared" si="1"/>
        <v>9600</v>
      </c>
    </row>
    <row r="94" spans="1:6" ht="12.75" customHeight="1">
      <c r="A94" s="40" t="s">
        <v>211</v>
      </c>
      <c r="B94" s="55" t="s">
        <v>199</v>
      </c>
      <c r="C94" s="64" t="s">
        <v>312</v>
      </c>
      <c r="D94" s="38">
        <v>6249000</v>
      </c>
      <c r="E94" s="48" t="s">
        <v>53</v>
      </c>
      <c r="F94" s="41">
        <f t="shared" si="1"/>
        <v>6249000</v>
      </c>
    </row>
    <row r="95" spans="1:6" ht="22.5">
      <c r="A95" s="40" t="s">
        <v>213</v>
      </c>
      <c r="B95" s="55" t="s">
        <v>199</v>
      </c>
      <c r="C95" s="64" t="s">
        <v>313</v>
      </c>
      <c r="D95" s="38">
        <v>11769100</v>
      </c>
      <c r="E95" s="48">
        <v>216789.65</v>
      </c>
      <c r="F95" s="41">
        <f t="shared" si="1"/>
        <v>11552310.35</v>
      </c>
    </row>
    <row r="96" spans="1:6" ht="22.5">
      <c r="A96" s="40" t="s">
        <v>215</v>
      </c>
      <c r="B96" s="55" t="s">
        <v>199</v>
      </c>
      <c r="C96" s="64" t="s">
        <v>314</v>
      </c>
      <c r="D96" s="38">
        <v>9015000</v>
      </c>
      <c r="E96" s="48">
        <v>216548.65</v>
      </c>
      <c r="F96" s="41">
        <f t="shared" si="1"/>
        <v>8798451.35</v>
      </c>
    </row>
    <row r="97" spans="1:6" ht="33.75">
      <c r="A97" s="40" t="s">
        <v>217</v>
      </c>
      <c r="B97" s="55" t="s">
        <v>199</v>
      </c>
      <c r="C97" s="64" t="s">
        <v>315</v>
      </c>
      <c r="D97" s="38">
        <v>31600</v>
      </c>
      <c r="E97" s="48">
        <v>241</v>
      </c>
      <c r="F97" s="41">
        <f t="shared" si="1"/>
        <v>31359</v>
      </c>
    </row>
    <row r="98" spans="1:6" ht="33.75">
      <c r="A98" s="40" t="s">
        <v>221</v>
      </c>
      <c r="B98" s="55" t="s">
        <v>199</v>
      </c>
      <c r="C98" s="64" t="s">
        <v>316</v>
      </c>
      <c r="D98" s="38">
        <v>2722500</v>
      </c>
      <c r="E98" s="48" t="s">
        <v>53</v>
      </c>
      <c r="F98" s="41">
        <f t="shared" si="1"/>
        <v>2722500</v>
      </c>
    </row>
    <row r="99" spans="1:6" ht="22.5">
      <c r="A99" s="40" t="s">
        <v>223</v>
      </c>
      <c r="B99" s="55" t="s">
        <v>199</v>
      </c>
      <c r="C99" s="64" t="s">
        <v>317</v>
      </c>
      <c r="D99" s="38">
        <v>12577000</v>
      </c>
      <c r="E99" s="48">
        <v>72256.32</v>
      </c>
      <c r="F99" s="41">
        <f t="shared" si="1"/>
        <v>12504743.68</v>
      </c>
    </row>
    <row r="100" spans="1:6" ht="22.5">
      <c r="A100" s="40" t="s">
        <v>225</v>
      </c>
      <c r="B100" s="55" t="s">
        <v>199</v>
      </c>
      <c r="C100" s="64" t="s">
        <v>318</v>
      </c>
      <c r="D100" s="38">
        <v>12577000</v>
      </c>
      <c r="E100" s="48">
        <v>72256.32</v>
      </c>
      <c r="F100" s="41">
        <f t="shared" si="1"/>
        <v>12504743.68</v>
      </c>
    </row>
    <row r="101" spans="1:6" ht="22.5">
      <c r="A101" s="40" t="s">
        <v>227</v>
      </c>
      <c r="B101" s="55" t="s">
        <v>199</v>
      </c>
      <c r="C101" s="64" t="s">
        <v>319</v>
      </c>
      <c r="D101" s="38">
        <v>12577000</v>
      </c>
      <c r="E101" s="48">
        <v>72256.32</v>
      </c>
      <c r="F101" s="41">
        <f t="shared" si="1"/>
        <v>12504743.68</v>
      </c>
    </row>
    <row r="102" spans="1:6" ht="22.5">
      <c r="A102" s="40" t="s">
        <v>233</v>
      </c>
      <c r="B102" s="55" t="s">
        <v>199</v>
      </c>
      <c r="C102" s="64" t="s">
        <v>320</v>
      </c>
      <c r="D102" s="38">
        <v>450000</v>
      </c>
      <c r="E102" s="48">
        <v>40000</v>
      </c>
      <c r="F102" s="41">
        <f t="shared" si="1"/>
        <v>410000</v>
      </c>
    </row>
    <row r="103" spans="1:6" ht="12.75">
      <c r="A103" s="40" t="s">
        <v>235</v>
      </c>
      <c r="B103" s="55" t="s">
        <v>199</v>
      </c>
      <c r="C103" s="64" t="s">
        <v>321</v>
      </c>
      <c r="D103" s="38">
        <v>450000</v>
      </c>
      <c r="E103" s="48">
        <v>40000</v>
      </c>
      <c r="F103" s="41">
        <f t="shared" si="1"/>
        <v>410000</v>
      </c>
    </row>
    <row r="104" spans="1:6" ht="45">
      <c r="A104" s="40" t="s">
        <v>237</v>
      </c>
      <c r="B104" s="55" t="s">
        <v>199</v>
      </c>
      <c r="C104" s="64" t="s">
        <v>322</v>
      </c>
      <c r="D104" s="38">
        <v>450000</v>
      </c>
      <c r="E104" s="48">
        <v>40000</v>
      </c>
      <c r="F104" s="41">
        <f t="shared" si="1"/>
        <v>410000</v>
      </c>
    </row>
    <row r="105" spans="1:6" ht="12.75">
      <c r="A105" s="40" t="s">
        <v>239</v>
      </c>
      <c r="B105" s="55" t="s">
        <v>199</v>
      </c>
      <c r="C105" s="64" t="s">
        <v>323</v>
      </c>
      <c r="D105" s="38">
        <v>229100</v>
      </c>
      <c r="E105" s="48" t="s">
        <v>53</v>
      </c>
      <c r="F105" s="41">
        <f t="shared" si="1"/>
        <v>229100</v>
      </c>
    </row>
    <row r="106" spans="1:6" ht="12.75">
      <c r="A106" s="40" t="s">
        <v>241</v>
      </c>
      <c r="B106" s="55" t="s">
        <v>199</v>
      </c>
      <c r="C106" s="64" t="s">
        <v>324</v>
      </c>
      <c r="D106" s="38">
        <v>100000</v>
      </c>
      <c r="E106" s="48" t="s">
        <v>53</v>
      </c>
      <c r="F106" s="41">
        <f t="shared" si="1"/>
        <v>100000</v>
      </c>
    </row>
    <row r="107" spans="1:6" ht="78.75">
      <c r="A107" s="80" t="s">
        <v>243</v>
      </c>
      <c r="B107" s="55" t="s">
        <v>199</v>
      </c>
      <c r="C107" s="64" t="s">
        <v>325</v>
      </c>
      <c r="D107" s="38">
        <v>100000</v>
      </c>
      <c r="E107" s="48" t="s">
        <v>53</v>
      </c>
      <c r="F107" s="41">
        <f t="shared" si="1"/>
        <v>100000</v>
      </c>
    </row>
    <row r="108" spans="1:6" ht="12.75">
      <c r="A108" s="40" t="s">
        <v>245</v>
      </c>
      <c r="B108" s="55" t="s">
        <v>199</v>
      </c>
      <c r="C108" s="64" t="s">
        <v>326</v>
      </c>
      <c r="D108" s="38">
        <v>129100</v>
      </c>
      <c r="E108" s="48" t="s">
        <v>53</v>
      </c>
      <c r="F108" s="41">
        <f t="shared" si="1"/>
        <v>129100</v>
      </c>
    </row>
    <row r="109" spans="1:6" ht="12.75">
      <c r="A109" s="40" t="s">
        <v>247</v>
      </c>
      <c r="B109" s="55" t="s">
        <v>199</v>
      </c>
      <c r="C109" s="64" t="s">
        <v>327</v>
      </c>
      <c r="D109" s="38">
        <v>39800</v>
      </c>
      <c r="E109" s="48" t="s">
        <v>53</v>
      </c>
      <c r="F109" s="41">
        <f t="shared" si="1"/>
        <v>39800</v>
      </c>
    </row>
    <row r="110" spans="1:6" ht="12.75">
      <c r="A110" s="40" t="s">
        <v>249</v>
      </c>
      <c r="B110" s="55" t="s">
        <v>199</v>
      </c>
      <c r="C110" s="64" t="s">
        <v>328</v>
      </c>
      <c r="D110" s="38">
        <v>89300</v>
      </c>
      <c r="E110" s="48" t="s">
        <v>53</v>
      </c>
      <c r="F110" s="41">
        <f t="shared" si="1"/>
        <v>89300</v>
      </c>
    </row>
    <row r="111" spans="1:6" ht="12.75">
      <c r="A111" s="68" t="s">
        <v>329</v>
      </c>
      <c r="B111" s="69" t="s">
        <v>199</v>
      </c>
      <c r="C111" s="70" t="s">
        <v>330</v>
      </c>
      <c r="D111" s="71">
        <v>2099240</v>
      </c>
      <c r="E111" s="72" t="s">
        <v>53</v>
      </c>
      <c r="F111" s="73">
        <f t="shared" si="1"/>
        <v>2099240</v>
      </c>
    </row>
    <row r="112" spans="1:6" ht="56.25">
      <c r="A112" s="40" t="s">
        <v>203</v>
      </c>
      <c r="B112" s="55" t="s">
        <v>199</v>
      </c>
      <c r="C112" s="64" t="s">
        <v>331</v>
      </c>
      <c r="D112" s="38">
        <v>2099240</v>
      </c>
      <c r="E112" s="48" t="s">
        <v>53</v>
      </c>
      <c r="F112" s="41">
        <f t="shared" si="1"/>
        <v>2099240</v>
      </c>
    </row>
    <row r="113" spans="1:6" ht="22.5">
      <c r="A113" s="40" t="s">
        <v>213</v>
      </c>
      <c r="B113" s="55" t="s">
        <v>199</v>
      </c>
      <c r="C113" s="64" t="s">
        <v>332</v>
      </c>
      <c r="D113" s="38">
        <v>2099240</v>
      </c>
      <c r="E113" s="48" t="s">
        <v>53</v>
      </c>
      <c r="F113" s="41">
        <f t="shared" si="1"/>
        <v>2099240</v>
      </c>
    </row>
    <row r="114" spans="1:6" ht="22.5">
      <c r="A114" s="40" t="s">
        <v>215</v>
      </c>
      <c r="B114" s="55" t="s">
        <v>199</v>
      </c>
      <c r="C114" s="64" t="s">
        <v>333</v>
      </c>
      <c r="D114" s="38">
        <v>1612340</v>
      </c>
      <c r="E114" s="48" t="s">
        <v>53</v>
      </c>
      <c r="F114" s="41">
        <f t="shared" si="1"/>
        <v>1612340</v>
      </c>
    </row>
    <row r="115" spans="1:6" ht="33.75">
      <c r="A115" s="40" t="s">
        <v>221</v>
      </c>
      <c r="B115" s="55" t="s">
        <v>199</v>
      </c>
      <c r="C115" s="64" t="s">
        <v>334</v>
      </c>
      <c r="D115" s="38">
        <v>486900</v>
      </c>
      <c r="E115" s="48" t="s">
        <v>53</v>
      </c>
      <c r="F115" s="41">
        <f t="shared" si="1"/>
        <v>486900</v>
      </c>
    </row>
    <row r="116" spans="1:6" ht="12.75">
      <c r="A116" s="68" t="s">
        <v>335</v>
      </c>
      <c r="B116" s="69" t="s">
        <v>199</v>
      </c>
      <c r="C116" s="70" t="s">
        <v>336</v>
      </c>
      <c r="D116" s="71">
        <v>2099200</v>
      </c>
      <c r="E116" s="72" t="s">
        <v>53</v>
      </c>
      <c r="F116" s="73">
        <f t="shared" si="1"/>
        <v>2099200</v>
      </c>
    </row>
    <row r="117" spans="1:6" ht="56.25">
      <c r="A117" s="40" t="s">
        <v>203</v>
      </c>
      <c r="B117" s="55" t="s">
        <v>199</v>
      </c>
      <c r="C117" s="64" t="s">
        <v>337</v>
      </c>
      <c r="D117" s="38">
        <v>2099200</v>
      </c>
      <c r="E117" s="48" t="s">
        <v>53</v>
      </c>
      <c r="F117" s="41">
        <f t="shared" si="1"/>
        <v>2099200</v>
      </c>
    </row>
    <row r="118" spans="1:6" ht="22.5">
      <c r="A118" s="40" t="s">
        <v>213</v>
      </c>
      <c r="B118" s="55" t="s">
        <v>199</v>
      </c>
      <c r="C118" s="64" t="s">
        <v>338</v>
      </c>
      <c r="D118" s="38">
        <v>2099200</v>
      </c>
      <c r="E118" s="48" t="s">
        <v>53</v>
      </c>
      <c r="F118" s="41">
        <f t="shared" si="1"/>
        <v>2099200</v>
      </c>
    </row>
    <row r="119" spans="1:6" ht="22.5">
      <c r="A119" s="40" t="s">
        <v>215</v>
      </c>
      <c r="B119" s="55" t="s">
        <v>199</v>
      </c>
      <c r="C119" s="64" t="s">
        <v>339</v>
      </c>
      <c r="D119" s="38">
        <v>1612300</v>
      </c>
      <c r="E119" s="48" t="s">
        <v>53</v>
      </c>
      <c r="F119" s="41">
        <f t="shared" si="1"/>
        <v>1612300</v>
      </c>
    </row>
    <row r="120" spans="1:6" ht="33.75">
      <c r="A120" s="40" t="s">
        <v>221</v>
      </c>
      <c r="B120" s="55" t="s">
        <v>199</v>
      </c>
      <c r="C120" s="64" t="s">
        <v>340</v>
      </c>
      <c r="D120" s="38">
        <v>486900</v>
      </c>
      <c r="E120" s="48" t="s">
        <v>53</v>
      </c>
      <c r="F120" s="41">
        <f t="shared" si="1"/>
        <v>486900</v>
      </c>
    </row>
    <row r="121" spans="1:6" ht="22.5">
      <c r="A121" s="68" t="s">
        <v>341</v>
      </c>
      <c r="B121" s="69" t="s">
        <v>199</v>
      </c>
      <c r="C121" s="70" t="s">
        <v>342</v>
      </c>
      <c r="D121" s="71">
        <v>3000000</v>
      </c>
      <c r="E121" s="72" t="s">
        <v>53</v>
      </c>
      <c r="F121" s="73">
        <f t="shared" si="1"/>
        <v>3000000</v>
      </c>
    </row>
    <row r="122" spans="1:6" ht="22.5">
      <c r="A122" s="40" t="s">
        <v>223</v>
      </c>
      <c r="B122" s="55" t="s">
        <v>199</v>
      </c>
      <c r="C122" s="64" t="s">
        <v>343</v>
      </c>
      <c r="D122" s="38">
        <v>3000000</v>
      </c>
      <c r="E122" s="48" t="s">
        <v>53</v>
      </c>
      <c r="F122" s="41">
        <f t="shared" si="1"/>
        <v>3000000</v>
      </c>
    </row>
    <row r="123" spans="1:6" ht="22.5">
      <c r="A123" s="40" t="s">
        <v>225</v>
      </c>
      <c r="B123" s="55" t="s">
        <v>199</v>
      </c>
      <c r="C123" s="64" t="s">
        <v>344</v>
      </c>
      <c r="D123" s="38">
        <v>3000000</v>
      </c>
      <c r="E123" s="48" t="s">
        <v>53</v>
      </c>
      <c r="F123" s="41">
        <f t="shared" si="1"/>
        <v>3000000</v>
      </c>
    </row>
    <row r="124" spans="1:6" ht="22.5">
      <c r="A124" s="40" t="s">
        <v>227</v>
      </c>
      <c r="B124" s="55" t="s">
        <v>199</v>
      </c>
      <c r="C124" s="64" t="s">
        <v>345</v>
      </c>
      <c r="D124" s="38">
        <v>3000000</v>
      </c>
      <c r="E124" s="48" t="s">
        <v>53</v>
      </c>
      <c r="F124" s="41">
        <f t="shared" si="1"/>
        <v>3000000</v>
      </c>
    </row>
    <row r="125" spans="1:6" ht="33.75">
      <c r="A125" s="68" t="s">
        <v>346</v>
      </c>
      <c r="B125" s="69" t="s">
        <v>199</v>
      </c>
      <c r="C125" s="70" t="s">
        <v>347</v>
      </c>
      <c r="D125" s="71">
        <v>3000000</v>
      </c>
      <c r="E125" s="72" t="s">
        <v>53</v>
      </c>
      <c r="F125" s="73">
        <f t="shared" si="1"/>
        <v>3000000</v>
      </c>
    </row>
    <row r="126" spans="1:6" ht="22.5">
      <c r="A126" s="40" t="s">
        <v>223</v>
      </c>
      <c r="B126" s="55" t="s">
        <v>199</v>
      </c>
      <c r="C126" s="64" t="s">
        <v>348</v>
      </c>
      <c r="D126" s="38">
        <v>3000000</v>
      </c>
      <c r="E126" s="48" t="s">
        <v>53</v>
      </c>
      <c r="F126" s="41">
        <f t="shared" si="1"/>
        <v>3000000</v>
      </c>
    </row>
    <row r="127" spans="1:6" ht="22.5">
      <c r="A127" s="40" t="s">
        <v>225</v>
      </c>
      <c r="B127" s="55" t="s">
        <v>199</v>
      </c>
      <c r="C127" s="64" t="s">
        <v>349</v>
      </c>
      <c r="D127" s="38">
        <v>3000000</v>
      </c>
      <c r="E127" s="48" t="s">
        <v>53</v>
      </c>
      <c r="F127" s="41">
        <f t="shared" si="1"/>
        <v>3000000</v>
      </c>
    </row>
    <row r="128" spans="1:6" ht="22.5">
      <c r="A128" s="40" t="s">
        <v>227</v>
      </c>
      <c r="B128" s="55" t="s">
        <v>199</v>
      </c>
      <c r="C128" s="64" t="s">
        <v>350</v>
      </c>
      <c r="D128" s="38">
        <v>3000000</v>
      </c>
      <c r="E128" s="48" t="s">
        <v>53</v>
      </c>
      <c r="F128" s="41">
        <f t="shared" si="1"/>
        <v>3000000</v>
      </c>
    </row>
    <row r="129" spans="1:6" ht="12.75">
      <c r="A129" s="68" t="s">
        <v>351</v>
      </c>
      <c r="B129" s="69" t="s">
        <v>199</v>
      </c>
      <c r="C129" s="70" t="s">
        <v>352</v>
      </c>
      <c r="D129" s="71">
        <v>36659900</v>
      </c>
      <c r="E129" s="72" t="s">
        <v>53</v>
      </c>
      <c r="F129" s="73">
        <f t="shared" si="1"/>
        <v>36659900</v>
      </c>
    </row>
    <row r="130" spans="1:6" ht="22.5">
      <c r="A130" s="40" t="s">
        <v>223</v>
      </c>
      <c r="B130" s="55" t="s">
        <v>199</v>
      </c>
      <c r="C130" s="64" t="s">
        <v>353</v>
      </c>
      <c r="D130" s="38">
        <v>36299900</v>
      </c>
      <c r="E130" s="48" t="s">
        <v>53</v>
      </c>
      <c r="F130" s="41">
        <f t="shared" si="1"/>
        <v>36299900</v>
      </c>
    </row>
    <row r="131" spans="1:6" ht="22.5">
      <c r="A131" s="40" t="s">
        <v>225</v>
      </c>
      <c r="B131" s="55" t="s">
        <v>199</v>
      </c>
      <c r="C131" s="64" t="s">
        <v>354</v>
      </c>
      <c r="D131" s="38">
        <v>36299900</v>
      </c>
      <c r="E131" s="48" t="s">
        <v>53</v>
      </c>
      <c r="F131" s="41">
        <f t="shared" si="1"/>
        <v>36299900</v>
      </c>
    </row>
    <row r="132" spans="1:6" ht="22.5">
      <c r="A132" s="40" t="s">
        <v>227</v>
      </c>
      <c r="B132" s="55" t="s">
        <v>199</v>
      </c>
      <c r="C132" s="64" t="s">
        <v>355</v>
      </c>
      <c r="D132" s="38">
        <v>36299900</v>
      </c>
      <c r="E132" s="48" t="s">
        <v>53</v>
      </c>
      <c r="F132" s="41">
        <f t="shared" si="1"/>
        <v>36299900</v>
      </c>
    </row>
    <row r="133" spans="1:6" ht="22.5">
      <c r="A133" s="40" t="s">
        <v>233</v>
      </c>
      <c r="B133" s="55" t="s">
        <v>199</v>
      </c>
      <c r="C133" s="64" t="s">
        <v>356</v>
      </c>
      <c r="D133" s="38">
        <v>360000</v>
      </c>
      <c r="E133" s="48" t="s">
        <v>53</v>
      </c>
      <c r="F133" s="41">
        <f t="shared" si="1"/>
        <v>360000</v>
      </c>
    </row>
    <row r="134" spans="1:6" ht="12.75">
      <c r="A134" s="40" t="s">
        <v>235</v>
      </c>
      <c r="B134" s="55" t="s">
        <v>199</v>
      </c>
      <c r="C134" s="64" t="s">
        <v>357</v>
      </c>
      <c r="D134" s="38">
        <v>360000</v>
      </c>
      <c r="E134" s="48" t="s">
        <v>53</v>
      </c>
      <c r="F134" s="41">
        <f t="shared" si="1"/>
        <v>360000</v>
      </c>
    </row>
    <row r="135" spans="1:6" ht="45">
      <c r="A135" s="40" t="s">
        <v>237</v>
      </c>
      <c r="B135" s="55" t="s">
        <v>199</v>
      </c>
      <c r="C135" s="64" t="s">
        <v>358</v>
      </c>
      <c r="D135" s="38">
        <v>360000</v>
      </c>
      <c r="E135" s="48" t="s">
        <v>53</v>
      </c>
      <c r="F135" s="41">
        <f t="shared" si="1"/>
        <v>360000</v>
      </c>
    </row>
    <row r="136" spans="1:6" ht="12.75">
      <c r="A136" s="68" t="s">
        <v>359</v>
      </c>
      <c r="B136" s="69" t="s">
        <v>199</v>
      </c>
      <c r="C136" s="70" t="s">
        <v>360</v>
      </c>
      <c r="D136" s="71">
        <f>D137</f>
        <v>35263600</v>
      </c>
      <c r="E136" s="72" t="s">
        <v>53</v>
      </c>
      <c r="F136" s="73">
        <f t="shared" si="1"/>
        <v>35263600</v>
      </c>
    </row>
    <row r="137" spans="1:6" ht="22.5">
      <c r="A137" s="40" t="s">
        <v>223</v>
      </c>
      <c r="B137" s="55" t="s">
        <v>199</v>
      </c>
      <c r="C137" s="64" t="s">
        <v>361</v>
      </c>
      <c r="D137" s="38">
        <f>D138</f>
        <v>35263600</v>
      </c>
      <c r="E137" s="48" t="s">
        <v>53</v>
      </c>
      <c r="F137" s="41">
        <f t="shared" si="1"/>
        <v>35263600</v>
      </c>
    </row>
    <row r="138" spans="1:6" ht="22.5">
      <c r="A138" s="40" t="s">
        <v>225</v>
      </c>
      <c r="B138" s="55" t="s">
        <v>199</v>
      </c>
      <c r="C138" s="64" t="s">
        <v>362</v>
      </c>
      <c r="D138" s="38">
        <f>D139</f>
        <v>35263600</v>
      </c>
      <c r="E138" s="48" t="s">
        <v>53</v>
      </c>
      <c r="F138" s="41">
        <f t="shared" si="1"/>
        <v>35263600</v>
      </c>
    </row>
    <row r="139" spans="1:6" ht="22.5">
      <c r="A139" s="40" t="s">
        <v>227</v>
      </c>
      <c r="B139" s="55" t="s">
        <v>199</v>
      </c>
      <c r="C139" s="64" t="s">
        <v>363</v>
      </c>
      <c r="D139" s="38">
        <v>35263600</v>
      </c>
      <c r="E139" s="48" t="s">
        <v>53</v>
      </c>
      <c r="F139" s="41">
        <f t="shared" si="1"/>
        <v>35263600</v>
      </c>
    </row>
    <row r="140" spans="1:6" ht="12.75">
      <c r="A140" s="68" t="s">
        <v>364</v>
      </c>
      <c r="B140" s="69" t="s">
        <v>199</v>
      </c>
      <c r="C140" s="70" t="s">
        <v>365</v>
      </c>
      <c r="D140" s="71">
        <v>2360000</v>
      </c>
      <c r="E140" s="72" t="s">
        <v>53</v>
      </c>
      <c r="F140" s="73">
        <f t="shared" si="1"/>
        <v>2360000</v>
      </c>
    </row>
    <row r="141" spans="1:6" ht="22.5">
      <c r="A141" s="40" t="s">
        <v>223</v>
      </c>
      <c r="B141" s="55" t="s">
        <v>199</v>
      </c>
      <c r="C141" s="64" t="s">
        <v>366</v>
      </c>
      <c r="D141" s="38">
        <v>2000000</v>
      </c>
      <c r="E141" s="48" t="s">
        <v>53</v>
      </c>
      <c r="F141" s="41">
        <f t="shared" si="1"/>
        <v>2000000</v>
      </c>
    </row>
    <row r="142" spans="1:6" ht="22.5">
      <c r="A142" s="40" t="s">
        <v>225</v>
      </c>
      <c r="B142" s="55" t="s">
        <v>199</v>
      </c>
      <c r="C142" s="64" t="s">
        <v>367</v>
      </c>
      <c r="D142" s="38">
        <v>2000000</v>
      </c>
      <c r="E142" s="48" t="s">
        <v>53</v>
      </c>
      <c r="F142" s="41">
        <f t="shared" si="1"/>
        <v>2000000</v>
      </c>
    </row>
    <row r="143" spans="1:6" ht="22.5">
      <c r="A143" s="40" t="s">
        <v>227</v>
      </c>
      <c r="B143" s="55" t="s">
        <v>199</v>
      </c>
      <c r="C143" s="64" t="s">
        <v>368</v>
      </c>
      <c r="D143" s="38">
        <v>2000000</v>
      </c>
      <c r="E143" s="48" t="s">
        <v>53</v>
      </c>
      <c r="F143" s="41">
        <f aca="true" t="shared" si="2" ref="F143:F206">IF(OR(D143="-",E143=D143),"-",D143-IF(E143="-",0,E143))</f>
        <v>2000000</v>
      </c>
    </row>
    <row r="144" spans="1:6" ht="22.5">
      <c r="A144" s="40" t="s">
        <v>233</v>
      </c>
      <c r="B144" s="55" t="s">
        <v>199</v>
      </c>
      <c r="C144" s="64" t="s">
        <v>369</v>
      </c>
      <c r="D144" s="38">
        <v>360000</v>
      </c>
      <c r="E144" s="48" t="s">
        <v>53</v>
      </c>
      <c r="F144" s="41">
        <f t="shared" si="2"/>
        <v>360000</v>
      </c>
    </row>
    <row r="145" spans="1:6" ht="12.75">
      <c r="A145" s="40" t="s">
        <v>235</v>
      </c>
      <c r="B145" s="55" t="s">
        <v>199</v>
      </c>
      <c r="C145" s="64" t="s">
        <v>370</v>
      </c>
      <c r="D145" s="38">
        <v>360000</v>
      </c>
      <c r="E145" s="48" t="s">
        <v>53</v>
      </c>
      <c r="F145" s="41">
        <f t="shared" si="2"/>
        <v>360000</v>
      </c>
    </row>
    <row r="146" spans="1:6" ht="45">
      <c r="A146" s="40" t="s">
        <v>237</v>
      </c>
      <c r="B146" s="55" t="s">
        <v>199</v>
      </c>
      <c r="C146" s="64" t="s">
        <v>371</v>
      </c>
      <c r="D146" s="38">
        <v>360000</v>
      </c>
      <c r="E146" s="48" t="s">
        <v>53</v>
      </c>
      <c r="F146" s="41">
        <f t="shared" si="2"/>
        <v>360000</v>
      </c>
    </row>
    <row r="147" spans="1:6" ht="12.75">
      <c r="A147" s="68" t="s">
        <v>372</v>
      </c>
      <c r="B147" s="69" t="s">
        <v>199</v>
      </c>
      <c r="C147" s="70" t="s">
        <v>373</v>
      </c>
      <c r="D147" s="71">
        <v>73897000</v>
      </c>
      <c r="E147" s="72" t="s">
        <v>53</v>
      </c>
      <c r="F147" s="73">
        <f t="shared" si="2"/>
        <v>73897000</v>
      </c>
    </row>
    <row r="148" spans="1:6" ht="22.5">
      <c r="A148" s="40" t="s">
        <v>223</v>
      </c>
      <c r="B148" s="55" t="s">
        <v>199</v>
      </c>
      <c r="C148" s="64" t="s">
        <v>374</v>
      </c>
      <c r="D148" s="38">
        <v>39605900</v>
      </c>
      <c r="E148" s="48" t="s">
        <v>53</v>
      </c>
      <c r="F148" s="41">
        <f t="shared" si="2"/>
        <v>39605900</v>
      </c>
    </row>
    <row r="149" spans="1:6" ht="22.5">
      <c r="A149" s="40" t="s">
        <v>225</v>
      </c>
      <c r="B149" s="55" t="s">
        <v>199</v>
      </c>
      <c r="C149" s="64" t="s">
        <v>375</v>
      </c>
      <c r="D149" s="38">
        <v>39605900</v>
      </c>
      <c r="E149" s="48" t="s">
        <v>53</v>
      </c>
      <c r="F149" s="41">
        <f t="shared" si="2"/>
        <v>39605900</v>
      </c>
    </row>
    <row r="150" spans="1:6" ht="22.5">
      <c r="A150" s="40" t="s">
        <v>376</v>
      </c>
      <c r="B150" s="55" t="s">
        <v>199</v>
      </c>
      <c r="C150" s="64" t="s">
        <v>377</v>
      </c>
      <c r="D150" s="38">
        <v>3183800</v>
      </c>
      <c r="E150" s="48" t="s">
        <v>53</v>
      </c>
      <c r="F150" s="41">
        <f t="shared" si="2"/>
        <v>3183800</v>
      </c>
    </row>
    <row r="151" spans="1:6" ht="22.5">
      <c r="A151" s="40" t="s">
        <v>227</v>
      </c>
      <c r="B151" s="55" t="s">
        <v>199</v>
      </c>
      <c r="C151" s="64" t="s">
        <v>378</v>
      </c>
      <c r="D151" s="38">
        <v>36422100</v>
      </c>
      <c r="E151" s="48" t="s">
        <v>53</v>
      </c>
      <c r="F151" s="41">
        <f t="shared" si="2"/>
        <v>36422100</v>
      </c>
    </row>
    <row r="152" spans="1:6" ht="22.5">
      <c r="A152" s="40" t="s">
        <v>379</v>
      </c>
      <c r="B152" s="55" t="s">
        <v>199</v>
      </c>
      <c r="C152" s="64" t="s">
        <v>380</v>
      </c>
      <c r="D152" s="38">
        <v>33241100</v>
      </c>
      <c r="E152" s="48" t="s">
        <v>53</v>
      </c>
      <c r="F152" s="41">
        <f t="shared" si="2"/>
        <v>33241100</v>
      </c>
    </row>
    <row r="153" spans="1:6" ht="12.75">
      <c r="A153" s="40" t="s">
        <v>381</v>
      </c>
      <c r="B153" s="55" t="s">
        <v>199</v>
      </c>
      <c r="C153" s="64" t="s">
        <v>382</v>
      </c>
      <c r="D153" s="38">
        <v>33241100</v>
      </c>
      <c r="E153" s="48" t="s">
        <v>53</v>
      </c>
      <c r="F153" s="41">
        <f t="shared" si="2"/>
        <v>33241100</v>
      </c>
    </row>
    <row r="154" spans="1:6" ht="33.75">
      <c r="A154" s="40" t="s">
        <v>383</v>
      </c>
      <c r="B154" s="55" t="s">
        <v>199</v>
      </c>
      <c r="C154" s="64" t="s">
        <v>384</v>
      </c>
      <c r="D154" s="38">
        <v>33241100</v>
      </c>
      <c r="E154" s="48" t="s">
        <v>53</v>
      </c>
      <c r="F154" s="41">
        <f t="shared" si="2"/>
        <v>33241100</v>
      </c>
    </row>
    <row r="155" spans="1:6" ht="12.75">
      <c r="A155" s="40" t="s">
        <v>239</v>
      </c>
      <c r="B155" s="55" t="s">
        <v>199</v>
      </c>
      <c r="C155" s="64" t="s">
        <v>385</v>
      </c>
      <c r="D155" s="38">
        <v>1050000</v>
      </c>
      <c r="E155" s="48" t="s">
        <v>53</v>
      </c>
      <c r="F155" s="41">
        <f t="shared" si="2"/>
        <v>1050000</v>
      </c>
    </row>
    <row r="156" spans="1:6" ht="45">
      <c r="A156" s="40" t="s">
        <v>386</v>
      </c>
      <c r="B156" s="55" t="s">
        <v>199</v>
      </c>
      <c r="C156" s="64" t="s">
        <v>387</v>
      </c>
      <c r="D156" s="38">
        <v>1050000</v>
      </c>
      <c r="E156" s="48" t="s">
        <v>53</v>
      </c>
      <c r="F156" s="41">
        <f t="shared" si="2"/>
        <v>1050000</v>
      </c>
    </row>
    <row r="157" spans="1:6" ht="12.75">
      <c r="A157" s="68" t="s">
        <v>388</v>
      </c>
      <c r="B157" s="69" t="s">
        <v>199</v>
      </c>
      <c r="C157" s="70" t="s">
        <v>389</v>
      </c>
      <c r="D157" s="71">
        <v>4233800</v>
      </c>
      <c r="E157" s="72" t="s">
        <v>53</v>
      </c>
      <c r="F157" s="73">
        <f t="shared" si="2"/>
        <v>4233800</v>
      </c>
    </row>
    <row r="158" spans="1:6" ht="22.5">
      <c r="A158" s="40" t="s">
        <v>223</v>
      </c>
      <c r="B158" s="55" t="s">
        <v>199</v>
      </c>
      <c r="C158" s="64" t="s">
        <v>390</v>
      </c>
      <c r="D158" s="38">
        <v>3183800</v>
      </c>
      <c r="E158" s="48" t="s">
        <v>53</v>
      </c>
      <c r="F158" s="41">
        <f t="shared" si="2"/>
        <v>3183800</v>
      </c>
    </row>
    <row r="159" spans="1:6" ht="22.5">
      <c r="A159" s="40" t="s">
        <v>225</v>
      </c>
      <c r="B159" s="55" t="s">
        <v>199</v>
      </c>
      <c r="C159" s="64" t="s">
        <v>391</v>
      </c>
      <c r="D159" s="38">
        <v>3183800</v>
      </c>
      <c r="E159" s="48" t="s">
        <v>53</v>
      </c>
      <c r="F159" s="41">
        <f t="shared" si="2"/>
        <v>3183800</v>
      </c>
    </row>
    <row r="160" spans="1:6" ht="22.5">
      <c r="A160" s="40" t="s">
        <v>376</v>
      </c>
      <c r="B160" s="55" t="s">
        <v>199</v>
      </c>
      <c r="C160" s="64" t="s">
        <v>392</v>
      </c>
      <c r="D160" s="38">
        <v>3183800</v>
      </c>
      <c r="E160" s="48" t="s">
        <v>53</v>
      </c>
      <c r="F160" s="41">
        <f t="shared" si="2"/>
        <v>3183800</v>
      </c>
    </row>
    <row r="161" spans="1:6" ht="12.75">
      <c r="A161" s="40" t="s">
        <v>239</v>
      </c>
      <c r="B161" s="55" t="s">
        <v>199</v>
      </c>
      <c r="C161" s="64" t="s">
        <v>393</v>
      </c>
      <c r="D161" s="38">
        <v>1050000</v>
      </c>
      <c r="E161" s="48" t="s">
        <v>53</v>
      </c>
      <c r="F161" s="41">
        <f t="shared" si="2"/>
        <v>1050000</v>
      </c>
    </row>
    <row r="162" spans="1:6" ht="45">
      <c r="A162" s="40" t="s">
        <v>386</v>
      </c>
      <c r="B162" s="55" t="s">
        <v>199</v>
      </c>
      <c r="C162" s="64" t="s">
        <v>394</v>
      </c>
      <c r="D162" s="38">
        <v>1050000</v>
      </c>
      <c r="E162" s="48" t="s">
        <v>53</v>
      </c>
      <c r="F162" s="41">
        <f t="shared" si="2"/>
        <v>1050000</v>
      </c>
    </row>
    <row r="163" spans="1:6" ht="12.75">
      <c r="A163" s="68" t="s">
        <v>395</v>
      </c>
      <c r="B163" s="69" t="s">
        <v>199</v>
      </c>
      <c r="C163" s="70" t="s">
        <v>396</v>
      </c>
      <c r="D163" s="71">
        <v>31514900</v>
      </c>
      <c r="E163" s="72" t="s">
        <v>53</v>
      </c>
      <c r="F163" s="73">
        <f t="shared" si="2"/>
        <v>31514900</v>
      </c>
    </row>
    <row r="164" spans="1:6" ht="22.5">
      <c r="A164" s="40" t="s">
        <v>223</v>
      </c>
      <c r="B164" s="55" t="s">
        <v>199</v>
      </c>
      <c r="C164" s="64" t="s">
        <v>397</v>
      </c>
      <c r="D164" s="38">
        <v>363800</v>
      </c>
      <c r="E164" s="48" t="s">
        <v>53</v>
      </c>
      <c r="F164" s="41">
        <f t="shared" si="2"/>
        <v>363800</v>
      </c>
    </row>
    <row r="165" spans="1:6" ht="22.5">
      <c r="A165" s="40" t="s">
        <v>225</v>
      </c>
      <c r="B165" s="55" t="s">
        <v>199</v>
      </c>
      <c r="C165" s="64" t="s">
        <v>398</v>
      </c>
      <c r="D165" s="38">
        <v>363800</v>
      </c>
      <c r="E165" s="48" t="s">
        <v>53</v>
      </c>
      <c r="F165" s="41">
        <f t="shared" si="2"/>
        <v>363800</v>
      </c>
    </row>
    <row r="166" spans="1:6" ht="22.5">
      <c r="A166" s="40" t="s">
        <v>227</v>
      </c>
      <c r="B166" s="55" t="s">
        <v>199</v>
      </c>
      <c r="C166" s="64" t="s">
        <v>399</v>
      </c>
      <c r="D166" s="38">
        <v>363800</v>
      </c>
      <c r="E166" s="48" t="s">
        <v>53</v>
      </c>
      <c r="F166" s="41">
        <f t="shared" si="2"/>
        <v>363800</v>
      </c>
    </row>
    <row r="167" spans="1:6" ht="22.5">
      <c r="A167" s="40" t="s">
        <v>379</v>
      </c>
      <c r="B167" s="55" t="s">
        <v>199</v>
      </c>
      <c r="C167" s="64" t="s">
        <v>400</v>
      </c>
      <c r="D167" s="38">
        <v>31151100</v>
      </c>
      <c r="E167" s="48" t="s">
        <v>53</v>
      </c>
      <c r="F167" s="41">
        <f t="shared" si="2"/>
        <v>31151100</v>
      </c>
    </row>
    <row r="168" spans="1:6" ht="12.75">
      <c r="A168" s="40" t="s">
        <v>381</v>
      </c>
      <c r="B168" s="55" t="s">
        <v>199</v>
      </c>
      <c r="C168" s="64" t="s">
        <v>401</v>
      </c>
      <c r="D168" s="38">
        <v>31151100</v>
      </c>
      <c r="E168" s="48" t="s">
        <v>53</v>
      </c>
      <c r="F168" s="41">
        <f t="shared" si="2"/>
        <v>31151100</v>
      </c>
    </row>
    <row r="169" spans="1:6" ht="33.75">
      <c r="A169" s="40" t="s">
        <v>383</v>
      </c>
      <c r="B169" s="55" t="s">
        <v>199</v>
      </c>
      <c r="C169" s="64" t="s">
        <v>402</v>
      </c>
      <c r="D169" s="38">
        <v>31151100</v>
      </c>
      <c r="E169" s="48" t="s">
        <v>53</v>
      </c>
      <c r="F169" s="41">
        <f t="shared" si="2"/>
        <v>31151100</v>
      </c>
    </row>
    <row r="170" spans="1:6" ht="12.75">
      <c r="A170" s="68" t="s">
        <v>403</v>
      </c>
      <c r="B170" s="69" t="s">
        <v>199</v>
      </c>
      <c r="C170" s="70" t="s">
        <v>404</v>
      </c>
      <c r="D170" s="71">
        <v>38148300</v>
      </c>
      <c r="E170" s="72" t="s">
        <v>53</v>
      </c>
      <c r="F170" s="73">
        <f t="shared" si="2"/>
        <v>38148300</v>
      </c>
    </row>
    <row r="171" spans="1:6" ht="22.5">
      <c r="A171" s="40" t="s">
        <v>223</v>
      </c>
      <c r="B171" s="55" t="s">
        <v>199</v>
      </c>
      <c r="C171" s="64" t="s">
        <v>405</v>
      </c>
      <c r="D171" s="38">
        <v>36058300</v>
      </c>
      <c r="E171" s="48" t="s">
        <v>53</v>
      </c>
      <c r="F171" s="41">
        <f t="shared" si="2"/>
        <v>36058300</v>
      </c>
    </row>
    <row r="172" spans="1:6" ht="22.5">
      <c r="A172" s="40" t="s">
        <v>225</v>
      </c>
      <c r="B172" s="55" t="s">
        <v>199</v>
      </c>
      <c r="C172" s="64" t="s">
        <v>406</v>
      </c>
      <c r="D172" s="38">
        <v>36058300</v>
      </c>
      <c r="E172" s="48" t="s">
        <v>53</v>
      </c>
      <c r="F172" s="41">
        <f t="shared" si="2"/>
        <v>36058300</v>
      </c>
    </row>
    <row r="173" spans="1:6" ht="22.5">
      <c r="A173" s="40" t="s">
        <v>227</v>
      </c>
      <c r="B173" s="55" t="s">
        <v>199</v>
      </c>
      <c r="C173" s="64" t="s">
        <v>407</v>
      </c>
      <c r="D173" s="38">
        <v>36058300</v>
      </c>
      <c r="E173" s="48" t="s">
        <v>53</v>
      </c>
      <c r="F173" s="41">
        <f t="shared" si="2"/>
        <v>36058300</v>
      </c>
    </row>
    <row r="174" spans="1:6" ht="22.5">
      <c r="A174" s="40" t="s">
        <v>379</v>
      </c>
      <c r="B174" s="55" t="s">
        <v>199</v>
      </c>
      <c r="C174" s="64" t="s">
        <v>408</v>
      </c>
      <c r="D174" s="38">
        <v>2090000</v>
      </c>
      <c r="E174" s="48" t="s">
        <v>53</v>
      </c>
      <c r="F174" s="41">
        <f t="shared" si="2"/>
        <v>2090000</v>
      </c>
    </row>
    <row r="175" spans="1:6" ht="12.75">
      <c r="A175" s="40" t="s">
        <v>381</v>
      </c>
      <c r="B175" s="55" t="s">
        <v>199</v>
      </c>
      <c r="C175" s="64" t="s">
        <v>409</v>
      </c>
      <c r="D175" s="38">
        <v>2090000</v>
      </c>
      <c r="E175" s="48" t="s">
        <v>53</v>
      </c>
      <c r="F175" s="41">
        <f t="shared" si="2"/>
        <v>2090000</v>
      </c>
    </row>
    <row r="176" spans="1:6" ht="33.75">
      <c r="A176" s="40" t="s">
        <v>383</v>
      </c>
      <c r="B176" s="55" t="s">
        <v>199</v>
      </c>
      <c r="C176" s="64" t="s">
        <v>410</v>
      </c>
      <c r="D176" s="38">
        <v>2090000</v>
      </c>
      <c r="E176" s="48" t="s">
        <v>53</v>
      </c>
      <c r="F176" s="41">
        <f t="shared" si="2"/>
        <v>2090000</v>
      </c>
    </row>
    <row r="177" spans="1:6" ht="12.75">
      <c r="A177" s="68" t="s">
        <v>411</v>
      </c>
      <c r="B177" s="69" t="s">
        <v>199</v>
      </c>
      <c r="C177" s="70" t="s">
        <v>412</v>
      </c>
      <c r="D177" s="71">
        <v>8420200</v>
      </c>
      <c r="E177" s="72">
        <v>685061.07</v>
      </c>
      <c r="F177" s="73">
        <f t="shared" si="2"/>
        <v>7735138.93</v>
      </c>
    </row>
    <row r="178" spans="1:6" ht="12.75">
      <c r="A178" s="40" t="s">
        <v>413</v>
      </c>
      <c r="B178" s="55" t="s">
        <v>199</v>
      </c>
      <c r="C178" s="64" t="s">
        <v>414</v>
      </c>
      <c r="D178" s="38">
        <v>90000</v>
      </c>
      <c r="E178" s="48">
        <v>15000</v>
      </c>
      <c r="F178" s="41">
        <f t="shared" si="2"/>
        <v>75000</v>
      </c>
    </row>
    <row r="179" spans="1:6" ht="22.5">
      <c r="A179" s="40" t="s">
        <v>415</v>
      </c>
      <c r="B179" s="55" t="s">
        <v>199</v>
      </c>
      <c r="C179" s="64" t="s">
        <v>416</v>
      </c>
      <c r="D179" s="38">
        <v>90000</v>
      </c>
      <c r="E179" s="48">
        <v>15000</v>
      </c>
      <c r="F179" s="41">
        <f t="shared" si="2"/>
        <v>75000</v>
      </c>
    </row>
    <row r="180" spans="1:6" ht="22.5">
      <c r="A180" s="40" t="s">
        <v>233</v>
      </c>
      <c r="B180" s="55" t="s">
        <v>199</v>
      </c>
      <c r="C180" s="64" t="s">
        <v>417</v>
      </c>
      <c r="D180" s="38">
        <v>8330200</v>
      </c>
      <c r="E180" s="48">
        <v>670061.07</v>
      </c>
      <c r="F180" s="41">
        <f t="shared" si="2"/>
        <v>7660138.93</v>
      </c>
    </row>
    <row r="181" spans="1:6" ht="12.75">
      <c r="A181" s="40" t="s">
        <v>235</v>
      </c>
      <c r="B181" s="55" t="s">
        <v>199</v>
      </c>
      <c r="C181" s="64" t="s">
        <v>418</v>
      </c>
      <c r="D181" s="38">
        <v>8330200</v>
      </c>
      <c r="E181" s="48">
        <v>670061.07</v>
      </c>
      <c r="F181" s="41">
        <f t="shared" si="2"/>
        <v>7660138.93</v>
      </c>
    </row>
    <row r="182" spans="1:6" ht="45">
      <c r="A182" s="40" t="s">
        <v>237</v>
      </c>
      <c r="B182" s="55" t="s">
        <v>199</v>
      </c>
      <c r="C182" s="64" t="s">
        <v>419</v>
      </c>
      <c r="D182" s="38">
        <v>8330200</v>
      </c>
      <c r="E182" s="48">
        <v>670061.07</v>
      </c>
      <c r="F182" s="41">
        <f t="shared" si="2"/>
        <v>7660138.93</v>
      </c>
    </row>
    <row r="183" spans="1:6" ht="12.75">
      <c r="A183" s="68" t="s">
        <v>420</v>
      </c>
      <c r="B183" s="69" t="s">
        <v>199</v>
      </c>
      <c r="C183" s="70" t="s">
        <v>421</v>
      </c>
      <c r="D183" s="71">
        <v>8420200</v>
      </c>
      <c r="E183" s="72">
        <v>685061.07</v>
      </c>
      <c r="F183" s="73">
        <f t="shared" si="2"/>
        <v>7735138.93</v>
      </c>
    </row>
    <row r="184" spans="1:6" ht="12.75">
      <c r="A184" s="40" t="s">
        <v>413</v>
      </c>
      <c r="B184" s="55" t="s">
        <v>199</v>
      </c>
      <c r="C184" s="64" t="s">
        <v>422</v>
      </c>
      <c r="D184" s="38">
        <v>90000</v>
      </c>
      <c r="E184" s="48">
        <v>15000</v>
      </c>
      <c r="F184" s="41">
        <f t="shared" si="2"/>
        <v>75000</v>
      </c>
    </row>
    <row r="185" spans="1:6" ht="22.5">
      <c r="A185" s="40" t="s">
        <v>415</v>
      </c>
      <c r="B185" s="55" t="s">
        <v>199</v>
      </c>
      <c r="C185" s="64" t="s">
        <v>423</v>
      </c>
      <c r="D185" s="38">
        <v>90000</v>
      </c>
      <c r="E185" s="48">
        <v>15000</v>
      </c>
      <c r="F185" s="41">
        <f t="shared" si="2"/>
        <v>75000</v>
      </c>
    </row>
    <row r="186" spans="1:6" ht="22.5">
      <c r="A186" s="40" t="s">
        <v>233</v>
      </c>
      <c r="B186" s="55" t="s">
        <v>199</v>
      </c>
      <c r="C186" s="64" t="s">
        <v>424</v>
      </c>
      <c r="D186" s="38">
        <v>8330200</v>
      </c>
      <c r="E186" s="48">
        <v>670061.07</v>
      </c>
      <c r="F186" s="41">
        <f t="shared" si="2"/>
        <v>7660138.93</v>
      </c>
    </row>
    <row r="187" spans="1:6" ht="12.75">
      <c r="A187" s="40" t="s">
        <v>235</v>
      </c>
      <c r="B187" s="55" t="s">
        <v>199</v>
      </c>
      <c r="C187" s="64" t="s">
        <v>425</v>
      </c>
      <c r="D187" s="38">
        <v>8330200</v>
      </c>
      <c r="E187" s="48">
        <v>670061.07</v>
      </c>
      <c r="F187" s="41">
        <f t="shared" si="2"/>
        <v>7660138.93</v>
      </c>
    </row>
    <row r="188" spans="1:6" ht="45">
      <c r="A188" s="40" t="s">
        <v>237</v>
      </c>
      <c r="B188" s="55" t="s">
        <v>199</v>
      </c>
      <c r="C188" s="64" t="s">
        <v>426</v>
      </c>
      <c r="D188" s="38">
        <v>8330200</v>
      </c>
      <c r="E188" s="48">
        <v>670061.07</v>
      </c>
      <c r="F188" s="41">
        <f t="shared" si="2"/>
        <v>7660138.93</v>
      </c>
    </row>
    <row r="189" spans="1:6" ht="12.75">
      <c r="A189" s="68" t="s">
        <v>427</v>
      </c>
      <c r="B189" s="69" t="s">
        <v>199</v>
      </c>
      <c r="C189" s="70" t="s">
        <v>428</v>
      </c>
      <c r="D189" s="71">
        <v>16722100</v>
      </c>
      <c r="E189" s="72">
        <v>965901.1</v>
      </c>
      <c r="F189" s="73">
        <f t="shared" si="2"/>
        <v>15756198.9</v>
      </c>
    </row>
    <row r="190" spans="1:6" ht="12.75">
      <c r="A190" s="40" t="s">
        <v>229</v>
      </c>
      <c r="B190" s="55" t="s">
        <v>199</v>
      </c>
      <c r="C190" s="64" t="s">
        <v>429</v>
      </c>
      <c r="D190" s="38">
        <v>1539100</v>
      </c>
      <c r="E190" s="48" t="s">
        <v>53</v>
      </c>
      <c r="F190" s="41">
        <f t="shared" si="2"/>
        <v>1539100</v>
      </c>
    </row>
    <row r="191" spans="1:6" ht="12.75">
      <c r="A191" s="40" t="s">
        <v>231</v>
      </c>
      <c r="B191" s="55" t="s">
        <v>199</v>
      </c>
      <c r="C191" s="64" t="s">
        <v>430</v>
      </c>
      <c r="D191" s="38">
        <v>1539100</v>
      </c>
      <c r="E191" s="48" t="s">
        <v>53</v>
      </c>
      <c r="F191" s="41">
        <f t="shared" si="2"/>
        <v>1539100</v>
      </c>
    </row>
    <row r="192" spans="1:6" ht="22.5">
      <c r="A192" s="40" t="s">
        <v>233</v>
      </c>
      <c r="B192" s="55" t="s">
        <v>199</v>
      </c>
      <c r="C192" s="64" t="s">
        <v>431</v>
      </c>
      <c r="D192" s="38">
        <v>15183000</v>
      </c>
      <c r="E192" s="48">
        <v>965901.1</v>
      </c>
      <c r="F192" s="41">
        <f t="shared" si="2"/>
        <v>14217098.9</v>
      </c>
    </row>
    <row r="193" spans="1:6" ht="12.75">
      <c r="A193" s="40" t="s">
        <v>235</v>
      </c>
      <c r="B193" s="55" t="s">
        <v>199</v>
      </c>
      <c r="C193" s="64" t="s">
        <v>432</v>
      </c>
      <c r="D193" s="38">
        <v>15183000</v>
      </c>
      <c r="E193" s="48">
        <v>965901.1</v>
      </c>
      <c r="F193" s="41">
        <f t="shared" si="2"/>
        <v>14217098.9</v>
      </c>
    </row>
    <row r="194" spans="1:6" ht="45">
      <c r="A194" s="40" t="s">
        <v>237</v>
      </c>
      <c r="B194" s="55" t="s">
        <v>199</v>
      </c>
      <c r="C194" s="64" t="s">
        <v>433</v>
      </c>
      <c r="D194" s="38">
        <v>15183000</v>
      </c>
      <c r="E194" s="48">
        <v>965901.1</v>
      </c>
      <c r="F194" s="41">
        <f t="shared" si="2"/>
        <v>14217098.9</v>
      </c>
    </row>
    <row r="195" spans="1:6" ht="12.75">
      <c r="A195" s="68" t="s">
        <v>434</v>
      </c>
      <c r="B195" s="69" t="s">
        <v>199</v>
      </c>
      <c r="C195" s="70" t="s">
        <v>435</v>
      </c>
      <c r="D195" s="71">
        <v>1539100</v>
      </c>
      <c r="E195" s="72" t="s">
        <v>53</v>
      </c>
      <c r="F195" s="73">
        <f t="shared" si="2"/>
        <v>1539100</v>
      </c>
    </row>
    <row r="196" spans="1:6" ht="12.75">
      <c r="A196" s="40" t="s">
        <v>229</v>
      </c>
      <c r="B196" s="55" t="s">
        <v>199</v>
      </c>
      <c r="C196" s="64" t="s">
        <v>436</v>
      </c>
      <c r="D196" s="38">
        <v>1539100</v>
      </c>
      <c r="E196" s="48" t="s">
        <v>53</v>
      </c>
      <c r="F196" s="41">
        <f t="shared" si="2"/>
        <v>1539100</v>
      </c>
    </row>
    <row r="197" spans="1:6" ht="12.75">
      <c r="A197" s="40" t="s">
        <v>231</v>
      </c>
      <c r="B197" s="55" t="s">
        <v>199</v>
      </c>
      <c r="C197" s="64" t="s">
        <v>437</v>
      </c>
      <c r="D197" s="38">
        <v>1539100</v>
      </c>
      <c r="E197" s="48" t="s">
        <v>53</v>
      </c>
      <c r="F197" s="41">
        <f t="shared" si="2"/>
        <v>1539100</v>
      </c>
    </row>
    <row r="198" spans="1:6" ht="22.5">
      <c r="A198" s="68" t="s">
        <v>438</v>
      </c>
      <c r="B198" s="69" t="s">
        <v>199</v>
      </c>
      <c r="C198" s="70" t="s">
        <v>439</v>
      </c>
      <c r="D198" s="71">
        <v>15183000</v>
      </c>
      <c r="E198" s="72">
        <v>965901.1</v>
      </c>
      <c r="F198" s="73">
        <f t="shared" si="2"/>
        <v>14217098.9</v>
      </c>
    </row>
    <row r="199" spans="1:6" ht="22.5">
      <c r="A199" s="40" t="s">
        <v>233</v>
      </c>
      <c r="B199" s="55" t="s">
        <v>199</v>
      </c>
      <c r="C199" s="64" t="s">
        <v>440</v>
      </c>
      <c r="D199" s="38">
        <v>15183000</v>
      </c>
      <c r="E199" s="48">
        <v>965901.1</v>
      </c>
      <c r="F199" s="41">
        <f t="shared" si="2"/>
        <v>14217098.9</v>
      </c>
    </row>
    <row r="200" spans="1:6" ht="12.75">
      <c r="A200" s="40" t="s">
        <v>235</v>
      </c>
      <c r="B200" s="55" t="s">
        <v>199</v>
      </c>
      <c r="C200" s="64" t="s">
        <v>441</v>
      </c>
      <c r="D200" s="38">
        <v>15183000</v>
      </c>
      <c r="E200" s="48">
        <v>965901.1</v>
      </c>
      <c r="F200" s="41">
        <f t="shared" si="2"/>
        <v>14217098.9</v>
      </c>
    </row>
    <row r="201" spans="1:6" ht="45">
      <c r="A201" s="40" t="s">
        <v>237</v>
      </c>
      <c r="B201" s="55" t="s">
        <v>199</v>
      </c>
      <c r="C201" s="64" t="s">
        <v>442</v>
      </c>
      <c r="D201" s="38">
        <v>15183000</v>
      </c>
      <c r="E201" s="48">
        <v>965901.1</v>
      </c>
      <c r="F201" s="41">
        <f t="shared" si="2"/>
        <v>14217098.9</v>
      </c>
    </row>
    <row r="202" spans="1:6" ht="12.75">
      <c r="A202" s="68" t="s">
        <v>443</v>
      </c>
      <c r="B202" s="69" t="s">
        <v>199</v>
      </c>
      <c r="C202" s="70" t="s">
        <v>444</v>
      </c>
      <c r="D202" s="71">
        <v>14050000</v>
      </c>
      <c r="E202" s="72" t="s">
        <v>53</v>
      </c>
      <c r="F202" s="73">
        <f t="shared" si="2"/>
        <v>14050000</v>
      </c>
    </row>
    <row r="203" spans="1:6" ht="12.75">
      <c r="A203" s="40" t="s">
        <v>413</v>
      </c>
      <c r="B203" s="55" t="s">
        <v>199</v>
      </c>
      <c r="C203" s="64" t="s">
        <v>445</v>
      </c>
      <c r="D203" s="38">
        <v>14050000</v>
      </c>
      <c r="E203" s="48" t="s">
        <v>53</v>
      </c>
      <c r="F203" s="41">
        <f t="shared" si="2"/>
        <v>14050000</v>
      </c>
    </row>
    <row r="204" spans="1:6" ht="12.75">
      <c r="A204" s="40" t="s">
        <v>446</v>
      </c>
      <c r="B204" s="55" t="s">
        <v>199</v>
      </c>
      <c r="C204" s="64" t="s">
        <v>447</v>
      </c>
      <c r="D204" s="38">
        <v>14050000</v>
      </c>
      <c r="E204" s="48" t="s">
        <v>53</v>
      </c>
      <c r="F204" s="41">
        <f t="shared" si="2"/>
        <v>14050000</v>
      </c>
    </row>
    <row r="205" spans="1:6" ht="12.75">
      <c r="A205" s="40" t="s">
        <v>448</v>
      </c>
      <c r="B205" s="55" t="s">
        <v>199</v>
      </c>
      <c r="C205" s="64" t="s">
        <v>449</v>
      </c>
      <c r="D205" s="38">
        <v>13540000</v>
      </c>
      <c r="E205" s="48" t="s">
        <v>53</v>
      </c>
      <c r="F205" s="41">
        <f t="shared" si="2"/>
        <v>13540000</v>
      </c>
    </row>
    <row r="206" spans="1:6" ht="22.5">
      <c r="A206" s="40" t="s">
        <v>450</v>
      </c>
      <c r="B206" s="55" t="s">
        <v>199</v>
      </c>
      <c r="C206" s="64" t="s">
        <v>451</v>
      </c>
      <c r="D206" s="38">
        <v>510000</v>
      </c>
      <c r="E206" s="48" t="s">
        <v>53</v>
      </c>
      <c r="F206" s="41">
        <f t="shared" si="2"/>
        <v>510000</v>
      </c>
    </row>
    <row r="207" spans="1:6" ht="12.75">
      <c r="A207" s="68" t="s">
        <v>452</v>
      </c>
      <c r="B207" s="69" t="s">
        <v>199</v>
      </c>
      <c r="C207" s="70" t="s">
        <v>453</v>
      </c>
      <c r="D207" s="71">
        <v>13540000</v>
      </c>
      <c r="E207" s="72" t="s">
        <v>53</v>
      </c>
      <c r="F207" s="73">
        <f aca="true" t="shared" si="3" ref="F207:F230">IF(OR(D207="-",E207=D207),"-",D207-IF(E207="-",0,E207))</f>
        <v>13540000</v>
      </c>
    </row>
    <row r="208" spans="1:6" ht="12.75">
      <c r="A208" s="40" t="s">
        <v>413</v>
      </c>
      <c r="B208" s="55" t="s">
        <v>199</v>
      </c>
      <c r="C208" s="64" t="s">
        <v>454</v>
      </c>
      <c r="D208" s="38">
        <v>13540000</v>
      </c>
      <c r="E208" s="48" t="s">
        <v>53</v>
      </c>
      <c r="F208" s="41">
        <f t="shared" si="3"/>
        <v>13540000</v>
      </c>
    </row>
    <row r="209" spans="1:6" ht="12.75">
      <c r="A209" s="40" t="s">
        <v>446</v>
      </c>
      <c r="B209" s="55" t="s">
        <v>199</v>
      </c>
      <c r="C209" s="64" t="s">
        <v>455</v>
      </c>
      <c r="D209" s="38">
        <v>13540000</v>
      </c>
      <c r="E209" s="48" t="s">
        <v>53</v>
      </c>
      <c r="F209" s="41">
        <f t="shared" si="3"/>
        <v>13540000</v>
      </c>
    </row>
    <row r="210" spans="1:6" ht="12.75">
      <c r="A210" s="40" t="s">
        <v>448</v>
      </c>
      <c r="B210" s="55" t="s">
        <v>199</v>
      </c>
      <c r="C210" s="64" t="s">
        <v>456</v>
      </c>
      <c r="D210" s="38">
        <v>13540000</v>
      </c>
      <c r="E210" s="48" t="s">
        <v>53</v>
      </c>
      <c r="F210" s="41">
        <f t="shared" si="3"/>
        <v>13540000</v>
      </c>
    </row>
    <row r="211" spans="1:6" ht="12.75">
      <c r="A211" s="68" t="s">
        <v>457</v>
      </c>
      <c r="B211" s="69" t="s">
        <v>199</v>
      </c>
      <c r="C211" s="70" t="s">
        <v>458</v>
      </c>
      <c r="D211" s="71">
        <v>510000</v>
      </c>
      <c r="E211" s="72" t="s">
        <v>53</v>
      </c>
      <c r="F211" s="73">
        <f t="shared" si="3"/>
        <v>510000</v>
      </c>
    </row>
    <row r="212" spans="1:6" ht="12.75">
      <c r="A212" s="40" t="s">
        <v>413</v>
      </c>
      <c r="B212" s="55" t="s">
        <v>199</v>
      </c>
      <c r="C212" s="64" t="s">
        <v>459</v>
      </c>
      <c r="D212" s="38">
        <v>510000</v>
      </c>
      <c r="E212" s="48" t="s">
        <v>53</v>
      </c>
      <c r="F212" s="41">
        <f t="shared" si="3"/>
        <v>510000</v>
      </c>
    </row>
    <row r="213" spans="1:6" ht="12.75">
      <c r="A213" s="40" t="s">
        <v>446</v>
      </c>
      <c r="B213" s="55" t="s">
        <v>199</v>
      </c>
      <c r="C213" s="64" t="s">
        <v>460</v>
      </c>
      <c r="D213" s="38">
        <v>510000</v>
      </c>
      <c r="E213" s="48" t="s">
        <v>53</v>
      </c>
      <c r="F213" s="41">
        <f t="shared" si="3"/>
        <v>510000</v>
      </c>
    </row>
    <row r="214" spans="1:6" ht="22.5">
      <c r="A214" s="40" t="s">
        <v>450</v>
      </c>
      <c r="B214" s="55" t="s">
        <v>199</v>
      </c>
      <c r="C214" s="64" t="s">
        <v>461</v>
      </c>
      <c r="D214" s="38">
        <v>510000</v>
      </c>
      <c r="E214" s="48" t="s">
        <v>53</v>
      </c>
      <c r="F214" s="41">
        <f t="shared" si="3"/>
        <v>510000</v>
      </c>
    </row>
    <row r="215" spans="1:6" ht="12.75">
      <c r="A215" s="68" t="s">
        <v>462</v>
      </c>
      <c r="B215" s="69" t="s">
        <v>199</v>
      </c>
      <c r="C215" s="70" t="s">
        <v>463</v>
      </c>
      <c r="D215" s="71">
        <v>8327400</v>
      </c>
      <c r="E215" s="72">
        <v>1010757.83</v>
      </c>
      <c r="F215" s="73">
        <f t="shared" si="3"/>
        <v>7316642.17</v>
      </c>
    </row>
    <row r="216" spans="1:6" ht="22.5">
      <c r="A216" s="40" t="s">
        <v>233</v>
      </c>
      <c r="B216" s="55" t="s">
        <v>199</v>
      </c>
      <c r="C216" s="64" t="s">
        <v>464</v>
      </c>
      <c r="D216" s="38">
        <v>8327400</v>
      </c>
      <c r="E216" s="48">
        <v>1010757.83</v>
      </c>
      <c r="F216" s="41">
        <f t="shared" si="3"/>
        <v>7316642.17</v>
      </c>
    </row>
    <row r="217" spans="1:6" ht="12.75">
      <c r="A217" s="40" t="s">
        <v>235</v>
      </c>
      <c r="B217" s="55" t="s">
        <v>199</v>
      </c>
      <c r="C217" s="64" t="s">
        <v>465</v>
      </c>
      <c r="D217" s="38">
        <v>8327400</v>
      </c>
      <c r="E217" s="48">
        <v>1010757.83</v>
      </c>
      <c r="F217" s="41">
        <f t="shared" si="3"/>
        <v>7316642.17</v>
      </c>
    </row>
    <row r="218" spans="1:6" ht="45">
      <c r="A218" s="40" t="s">
        <v>237</v>
      </c>
      <c r="B218" s="55" t="s">
        <v>199</v>
      </c>
      <c r="C218" s="64" t="s">
        <v>466</v>
      </c>
      <c r="D218" s="38">
        <v>8327400</v>
      </c>
      <c r="E218" s="48">
        <v>1010757.83</v>
      </c>
      <c r="F218" s="41">
        <f t="shared" si="3"/>
        <v>7316642.17</v>
      </c>
    </row>
    <row r="219" spans="1:6" ht="12.75">
      <c r="A219" s="68" t="s">
        <v>467</v>
      </c>
      <c r="B219" s="69" t="s">
        <v>199</v>
      </c>
      <c r="C219" s="70" t="s">
        <v>468</v>
      </c>
      <c r="D219" s="71">
        <v>8327400</v>
      </c>
      <c r="E219" s="72">
        <v>1010757.83</v>
      </c>
      <c r="F219" s="73">
        <f t="shared" si="3"/>
        <v>7316642.17</v>
      </c>
    </row>
    <row r="220" spans="1:6" ht="22.5">
      <c r="A220" s="40" t="s">
        <v>233</v>
      </c>
      <c r="B220" s="55" t="s">
        <v>199</v>
      </c>
      <c r="C220" s="64" t="s">
        <v>469</v>
      </c>
      <c r="D220" s="38">
        <v>8327400</v>
      </c>
      <c r="E220" s="48">
        <v>1010757.83</v>
      </c>
      <c r="F220" s="41">
        <f t="shared" si="3"/>
        <v>7316642.17</v>
      </c>
    </row>
    <row r="221" spans="1:6" ht="12.75">
      <c r="A221" s="40" t="s">
        <v>235</v>
      </c>
      <c r="B221" s="55" t="s">
        <v>199</v>
      </c>
      <c r="C221" s="64" t="s">
        <v>470</v>
      </c>
      <c r="D221" s="38">
        <v>8327400</v>
      </c>
      <c r="E221" s="48">
        <v>1010757.83</v>
      </c>
      <c r="F221" s="41">
        <f t="shared" si="3"/>
        <v>7316642.17</v>
      </c>
    </row>
    <row r="222" spans="1:6" ht="45">
      <c r="A222" s="40" t="s">
        <v>237</v>
      </c>
      <c r="B222" s="55" t="s">
        <v>199</v>
      </c>
      <c r="C222" s="64" t="s">
        <v>471</v>
      </c>
      <c r="D222" s="38">
        <v>8327400</v>
      </c>
      <c r="E222" s="48">
        <v>1010757.83</v>
      </c>
      <c r="F222" s="41">
        <f t="shared" si="3"/>
        <v>7316642.17</v>
      </c>
    </row>
    <row r="223" spans="1:6" ht="12.75">
      <c r="A223" s="68" t="s">
        <v>472</v>
      </c>
      <c r="B223" s="69" t="s">
        <v>199</v>
      </c>
      <c r="C223" s="70" t="s">
        <v>473</v>
      </c>
      <c r="D223" s="71">
        <v>10880000</v>
      </c>
      <c r="E223" s="72">
        <v>900000</v>
      </c>
      <c r="F223" s="73">
        <f t="shared" si="3"/>
        <v>9980000</v>
      </c>
    </row>
    <row r="224" spans="1:6" ht="22.5">
      <c r="A224" s="40" t="s">
        <v>233</v>
      </c>
      <c r="B224" s="55" t="s">
        <v>199</v>
      </c>
      <c r="C224" s="64" t="s">
        <v>474</v>
      </c>
      <c r="D224" s="38">
        <v>10880000</v>
      </c>
      <c r="E224" s="48">
        <v>900000</v>
      </c>
      <c r="F224" s="41">
        <f t="shared" si="3"/>
        <v>9980000</v>
      </c>
    </row>
    <row r="225" spans="1:6" ht="12.75">
      <c r="A225" s="40" t="s">
        <v>235</v>
      </c>
      <c r="B225" s="55" t="s">
        <v>199</v>
      </c>
      <c r="C225" s="64" t="s">
        <v>475</v>
      </c>
      <c r="D225" s="38">
        <v>10880000</v>
      </c>
      <c r="E225" s="48">
        <v>900000</v>
      </c>
      <c r="F225" s="41">
        <f t="shared" si="3"/>
        <v>9980000</v>
      </c>
    </row>
    <row r="226" spans="1:6" ht="45">
      <c r="A226" s="40" t="s">
        <v>237</v>
      </c>
      <c r="B226" s="55" t="s">
        <v>199</v>
      </c>
      <c r="C226" s="64" t="s">
        <v>476</v>
      </c>
      <c r="D226" s="38">
        <v>10880000</v>
      </c>
      <c r="E226" s="48">
        <v>900000</v>
      </c>
      <c r="F226" s="41">
        <f t="shared" si="3"/>
        <v>9980000</v>
      </c>
    </row>
    <row r="227" spans="1:6" ht="12.75">
      <c r="A227" s="68" t="s">
        <v>477</v>
      </c>
      <c r="B227" s="69" t="s">
        <v>199</v>
      </c>
      <c r="C227" s="70" t="s">
        <v>478</v>
      </c>
      <c r="D227" s="71">
        <v>10880000</v>
      </c>
      <c r="E227" s="72">
        <v>900000</v>
      </c>
      <c r="F227" s="73">
        <f t="shared" si="3"/>
        <v>9980000</v>
      </c>
    </row>
    <row r="228" spans="1:6" ht="22.5">
      <c r="A228" s="40" t="s">
        <v>233</v>
      </c>
      <c r="B228" s="55" t="s">
        <v>199</v>
      </c>
      <c r="C228" s="64" t="s">
        <v>479</v>
      </c>
      <c r="D228" s="38">
        <v>10880000</v>
      </c>
      <c r="E228" s="48">
        <v>900000</v>
      </c>
      <c r="F228" s="41">
        <f t="shared" si="3"/>
        <v>9980000</v>
      </c>
    </row>
    <row r="229" spans="1:6" ht="12.75">
      <c r="A229" s="40" t="s">
        <v>235</v>
      </c>
      <c r="B229" s="55" t="s">
        <v>199</v>
      </c>
      <c r="C229" s="64" t="s">
        <v>480</v>
      </c>
      <c r="D229" s="38">
        <v>10880000</v>
      </c>
      <c r="E229" s="48">
        <v>900000</v>
      </c>
      <c r="F229" s="41">
        <f t="shared" si="3"/>
        <v>9980000</v>
      </c>
    </row>
    <row r="230" spans="1:6" ht="45.75" thickBot="1">
      <c r="A230" s="40" t="s">
        <v>237</v>
      </c>
      <c r="B230" s="55" t="s">
        <v>199</v>
      </c>
      <c r="C230" s="64" t="s">
        <v>481</v>
      </c>
      <c r="D230" s="38">
        <v>10880000</v>
      </c>
      <c r="E230" s="48">
        <v>900000</v>
      </c>
      <c r="F230" s="41">
        <f t="shared" si="3"/>
        <v>9980000</v>
      </c>
    </row>
    <row r="231" spans="1:6" ht="9" customHeight="1" thickBot="1">
      <c r="A231" s="59"/>
      <c r="B231" s="58"/>
      <c r="C231" s="60"/>
      <c r="D231" s="118"/>
      <c r="E231" s="58"/>
      <c r="F231" s="58"/>
    </row>
    <row r="232" spans="1:6" ht="13.5" customHeight="1" thickBot="1">
      <c r="A232" s="54" t="s">
        <v>482</v>
      </c>
      <c r="B232" s="52" t="s">
        <v>483</v>
      </c>
      <c r="C232" s="66" t="s">
        <v>200</v>
      </c>
      <c r="D232" s="117">
        <v>-17174700</v>
      </c>
      <c r="E232" s="117">
        <v>15157639.61</v>
      </c>
      <c r="F232" s="53" t="s">
        <v>484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30 E232:F23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4"/>
  <sheetViews>
    <sheetView showGridLines="0" tabSelected="1" workbookViewId="0" topLeftCell="A1">
      <selection activeCell="A25" sqref="A25:E34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69" t="s">
        <v>19</v>
      </c>
      <c r="B1" s="169"/>
      <c r="C1" s="169"/>
      <c r="D1" s="169"/>
      <c r="E1" s="169"/>
      <c r="F1" s="169"/>
    </row>
    <row r="2" spans="1:6" ht="12.75" customHeight="1">
      <c r="A2" s="132" t="s">
        <v>28</v>
      </c>
      <c r="B2" s="132"/>
      <c r="C2" s="132"/>
      <c r="D2" s="132"/>
      <c r="E2" s="132"/>
      <c r="F2" s="13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33" t="s">
        <v>4</v>
      </c>
      <c r="B4" s="136" t="s">
        <v>11</v>
      </c>
      <c r="C4" s="162" t="s">
        <v>26</v>
      </c>
      <c r="D4" s="140" t="s">
        <v>17</v>
      </c>
      <c r="E4" s="140" t="s">
        <v>12</v>
      </c>
      <c r="F4" s="143" t="s">
        <v>15</v>
      </c>
    </row>
    <row r="5" spans="1:6" ht="4.5" customHeight="1">
      <c r="A5" s="134"/>
      <c r="B5" s="137"/>
      <c r="C5" s="163"/>
      <c r="D5" s="141"/>
      <c r="E5" s="141"/>
      <c r="F5" s="144"/>
    </row>
    <row r="6" spans="1:6" ht="6" customHeight="1">
      <c r="A6" s="134"/>
      <c r="B6" s="137"/>
      <c r="C6" s="163"/>
      <c r="D6" s="141"/>
      <c r="E6" s="141"/>
      <c r="F6" s="144"/>
    </row>
    <row r="7" spans="1:6" ht="4.5" customHeight="1">
      <c r="A7" s="134"/>
      <c r="B7" s="137"/>
      <c r="C7" s="163"/>
      <c r="D7" s="141"/>
      <c r="E7" s="141"/>
      <c r="F7" s="144"/>
    </row>
    <row r="8" spans="1:6" ht="6" customHeight="1">
      <c r="A8" s="134"/>
      <c r="B8" s="137"/>
      <c r="C8" s="163"/>
      <c r="D8" s="141"/>
      <c r="E8" s="141"/>
      <c r="F8" s="144"/>
    </row>
    <row r="9" spans="1:6" ht="6" customHeight="1">
      <c r="A9" s="134"/>
      <c r="B9" s="137"/>
      <c r="C9" s="163"/>
      <c r="D9" s="141"/>
      <c r="E9" s="141"/>
      <c r="F9" s="144"/>
    </row>
    <row r="10" spans="1:6" ht="18" customHeight="1">
      <c r="A10" s="135"/>
      <c r="B10" s="138"/>
      <c r="C10" s="170"/>
      <c r="D10" s="142"/>
      <c r="E10" s="142"/>
      <c r="F10" s="14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3.25">
      <c r="A12" s="76" t="s">
        <v>485</v>
      </c>
      <c r="B12" s="75" t="s">
        <v>486</v>
      </c>
      <c r="C12" s="77" t="s">
        <v>200</v>
      </c>
      <c r="D12" s="192">
        <v>17174700</v>
      </c>
      <c r="E12" s="192">
        <v>-15157639.61</v>
      </c>
      <c r="F12" s="193">
        <v>32332339.61</v>
      </c>
    </row>
    <row r="13" spans="1:6" ht="14.25">
      <c r="A13" s="47" t="s">
        <v>42</v>
      </c>
      <c r="B13" s="45"/>
      <c r="C13" s="46"/>
      <c r="D13" s="194"/>
      <c r="E13" s="194"/>
      <c r="F13" s="195"/>
    </row>
    <row r="14" spans="1:6" ht="23.25">
      <c r="A14" s="68" t="s">
        <v>487</v>
      </c>
      <c r="B14" s="78" t="s">
        <v>488</v>
      </c>
      <c r="C14" s="79" t="s">
        <v>200</v>
      </c>
      <c r="D14" s="196" t="s">
        <v>53</v>
      </c>
      <c r="E14" s="196" t="s">
        <v>53</v>
      </c>
      <c r="F14" s="197" t="s">
        <v>53</v>
      </c>
    </row>
    <row r="15" spans="1:6" ht="15">
      <c r="A15" s="68" t="s">
        <v>489</v>
      </c>
      <c r="B15" s="78" t="s">
        <v>490</v>
      </c>
      <c r="C15" s="79" t="s">
        <v>200</v>
      </c>
      <c r="D15" s="196" t="s">
        <v>53</v>
      </c>
      <c r="E15" s="196" t="s">
        <v>53</v>
      </c>
      <c r="F15" s="197" t="s">
        <v>53</v>
      </c>
    </row>
    <row r="16" spans="1:6" ht="15">
      <c r="A16" s="76" t="s">
        <v>491</v>
      </c>
      <c r="B16" s="75" t="s">
        <v>492</v>
      </c>
      <c r="C16" s="77" t="s">
        <v>493</v>
      </c>
      <c r="D16" s="192">
        <v>17174700</v>
      </c>
      <c r="E16" s="192">
        <v>-15157639.61</v>
      </c>
      <c r="F16" s="193">
        <v>32332339.61</v>
      </c>
    </row>
    <row r="17" spans="1:6" ht="23.25">
      <c r="A17" s="76" t="s">
        <v>494</v>
      </c>
      <c r="B17" s="75" t="s">
        <v>492</v>
      </c>
      <c r="C17" s="77" t="s">
        <v>495</v>
      </c>
      <c r="D17" s="192">
        <v>17174700</v>
      </c>
      <c r="E17" s="192">
        <v>-15157639.61</v>
      </c>
      <c r="F17" s="193">
        <v>32332339.61</v>
      </c>
    </row>
    <row r="18" spans="1:6" ht="45.75">
      <c r="A18" s="76" t="s">
        <v>496</v>
      </c>
      <c r="B18" s="75" t="s">
        <v>492</v>
      </c>
      <c r="C18" s="77" t="s">
        <v>497</v>
      </c>
      <c r="D18" s="192" t="s">
        <v>53</v>
      </c>
      <c r="E18" s="192" t="s">
        <v>53</v>
      </c>
      <c r="F18" s="193" t="s">
        <v>53</v>
      </c>
    </row>
    <row r="19" spans="1:6" ht="15">
      <c r="A19" s="76" t="s">
        <v>498</v>
      </c>
      <c r="B19" s="75" t="s">
        <v>499</v>
      </c>
      <c r="C19" s="77" t="s">
        <v>500</v>
      </c>
      <c r="D19" s="192">
        <f>D20</f>
        <v>-267809409</v>
      </c>
      <c r="E19" s="192">
        <v>-20551910.08</v>
      </c>
      <c r="F19" s="193" t="s">
        <v>484</v>
      </c>
    </row>
    <row r="20" spans="1:6" ht="22.5">
      <c r="A20" s="39" t="s">
        <v>501</v>
      </c>
      <c r="B20" s="37" t="s">
        <v>499</v>
      </c>
      <c r="C20" s="44" t="s">
        <v>502</v>
      </c>
      <c r="D20" s="174">
        <v>-267809409</v>
      </c>
      <c r="E20" s="174">
        <v>-20551910.08</v>
      </c>
      <c r="F20" s="198" t="s">
        <v>484</v>
      </c>
    </row>
    <row r="21" spans="1:6" ht="15">
      <c r="A21" s="76" t="s">
        <v>503</v>
      </c>
      <c r="B21" s="75" t="s">
        <v>504</v>
      </c>
      <c r="C21" s="77" t="s">
        <v>505</v>
      </c>
      <c r="D21" s="192">
        <f>D22</f>
        <v>284984109</v>
      </c>
      <c r="E21" s="192">
        <v>5394270.47</v>
      </c>
      <c r="F21" s="193" t="s">
        <v>484</v>
      </c>
    </row>
    <row r="22" spans="1:6" ht="23.25" thickBot="1">
      <c r="A22" s="39" t="s">
        <v>506</v>
      </c>
      <c r="B22" s="37" t="s">
        <v>504</v>
      </c>
      <c r="C22" s="44" t="s">
        <v>507</v>
      </c>
      <c r="D22" s="174">
        <v>284984109</v>
      </c>
      <c r="E22" s="174">
        <v>5394270.47</v>
      </c>
      <c r="F22" s="198" t="s">
        <v>484</v>
      </c>
    </row>
    <row r="23" spans="1:6" ht="12.75" customHeight="1">
      <c r="A23" s="61"/>
      <c r="B23" s="60"/>
      <c r="C23" s="57"/>
      <c r="D23" s="56"/>
      <c r="E23" s="56"/>
      <c r="F23" s="58"/>
    </row>
    <row r="25" spans="1:5" ht="23.25" customHeight="1">
      <c r="A25" s="119" t="s">
        <v>663</v>
      </c>
      <c r="B25" s="119"/>
      <c r="C25" s="119"/>
      <c r="D25" s="119"/>
      <c r="E25" s="119" t="s">
        <v>664</v>
      </c>
    </row>
    <row r="26" spans="1:5" ht="12.75">
      <c r="A26" s="119"/>
      <c r="B26" s="119"/>
      <c r="C26" s="119"/>
      <c r="D26" s="119"/>
      <c r="E26" s="119"/>
    </row>
    <row r="27" spans="1:5" ht="12.75">
      <c r="A27" s="119"/>
      <c r="B27" s="119"/>
      <c r="C27" s="119"/>
      <c r="D27" s="119"/>
      <c r="E27" s="119"/>
    </row>
    <row r="28" spans="1:5" ht="25.5">
      <c r="A28" s="120" t="s">
        <v>665</v>
      </c>
      <c r="B28" s="120"/>
      <c r="C28" s="119"/>
      <c r="D28" s="119"/>
      <c r="E28" s="119" t="s">
        <v>666</v>
      </c>
    </row>
    <row r="29" spans="1:5" ht="12.75">
      <c r="A29" s="119"/>
      <c r="B29" s="119"/>
      <c r="C29" s="119"/>
      <c r="D29" s="119"/>
      <c r="E29" s="119"/>
    </row>
    <row r="30" spans="1:5" ht="12.75">
      <c r="A30" s="119"/>
      <c r="B30" s="119"/>
      <c r="C30" s="119"/>
      <c r="D30" s="119"/>
      <c r="E30" s="119"/>
    </row>
    <row r="31" spans="1:5" ht="12.75">
      <c r="A31" s="119" t="s">
        <v>667</v>
      </c>
      <c r="B31" s="119"/>
      <c r="C31" s="119"/>
      <c r="D31" s="119"/>
      <c r="E31" s="119" t="s">
        <v>668</v>
      </c>
    </row>
    <row r="32" spans="1:5" ht="12.75">
      <c r="A32" s="119"/>
      <c r="B32" s="119"/>
      <c r="C32" s="119"/>
      <c r="D32" s="119"/>
      <c r="E32" s="119"/>
    </row>
    <row r="33" spans="1:5" ht="12.75">
      <c r="A33" s="119"/>
      <c r="B33" s="119"/>
      <c r="C33" s="119"/>
      <c r="D33" s="119"/>
      <c r="E33" s="119"/>
    </row>
    <row r="34" spans="1:5" ht="12.75">
      <c r="A34" s="119" t="s">
        <v>669</v>
      </c>
      <c r="B34" s="119"/>
      <c r="C34" s="119"/>
      <c r="D34" s="119"/>
      <c r="E34" s="119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508</v>
      </c>
      <c r="B1" s="1" t="s">
        <v>509</v>
      </c>
    </row>
    <row r="2" spans="1:2" ht="12.75">
      <c r="A2" t="s">
        <v>510</v>
      </c>
      <c r="B2" s="1" t="s">
        <v>509</v>
      </c>
    </row>
    <row r="3" spans="1:2" ht="12.75">
      <c r="A3" t="s">
        <v>511</v>
      </c>
      <c r="B3" s="1" t="s">
        <v>512</v>
      </c>
    </row>
    <row r="4" spans="1:2" ht="12.75">
      <c r="A4" t="s">
        <v>513</v>
      </c>
      <c r="B4" s="1" t="s">
        <v>514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комфин</cp:lastModifiedBy>
  <cp:lastPrinted>2016-02-10T07:48:18Z</cp:lastPrinted>
  <dcterms:created xsi:type="dcterms:W3CDTF">1999-06-18T11:49:53Z</dcterms:created>
  <dcterms:modified xsi:type="dcterms:W3CDTF">2016-02-10T07:49:08Z</dcterms:modified>
  <cp:category/>
  <cp:version/>
  <cp:contentType/>
  <cp:contentStatus/>
</cp:coreProperties>
</file>